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awford\Documents\Neighbourhood Plan\Housing Working Group\DCC\"/>
    </mc:Choice>
  </mc:AlternateContent>
  <bookViews>
    <workbookView xWindow="0" yWindow="0" windowWidth="24555" windowHeight="12300"/>
  </bookViews>
  <sheets>
    <sheet name="Local Authority" sheetId="1" r:id="rId1"/>
    <sheet name="Bridport Are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C5" i="2"/>
  <c r="Q24" i="1" l="1"/>
  <c r="R24" i="1"/>
  <c r="P24" i="1"/>
  <c r="U34" i="1"/>
  <c r="R55" i="1"/>
  <c r="R45" i="1"/>
  <c r="R23" i="1"/>
  <c r="U33" i="1"/>
  <c r="P55" i="1" l="1"/>
  <c r="Q55" i="1"/>
  <c r="P45" i="1"/>
  <c r="Q45" i="1"/>
  <c r="Q23" i="1"/>
  <c r="P23" i="1"/>
  <c r="B52" i="1" l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B51" i="1"/>
  <c r="O47" i="1" l="1"/>
  <c r="G41" i="1"/>
  <c r="H41" i="1"/>
  <c r="I41" i="1"/>
  <c r="J41" i="1"/>
  <c r="K41" i="1"/>
  <c r="L41" i="1"/>
  <c r="M41" i="1"/>
  <c r="N41" i="1"/>
  <c r="O41" i="1"/>
  <c r="G42" i="1"/>
  <c r="H42" i="1"/>
  <c r="I42" i="1"/>
  <c r="J42" i="1"/>
  <c r="K42" i="1"/>
  <c r="L42" i="1"/>
  <c r="M42" i="1"/>
  <c r="N42" i="1"/>
  <c r="O42" i="1"/>
  <c r="G43" i="1"/>
  <c r="H43" i="1"/>
  <c r="I43" i="1"/>
  <c r="J43" i="1"/>
  <c r="K43" i="1"/>
  <c r="L43" i="1"/>
  <c r="M43" i="1"/>
  <c r="N43" i="1"/>
  <c r="O43" i="1"/>
  <c r="G44" i="1"/>
  <c r="H44" i="1"/>
  <c r="I44" i="1"/>
  <c r="J44" i="1"/>
  <c r="K44" i="1"/>
  <c r="L44" i="1"/>
  <c r="M44" i="1"/>
  <c r="N44" i="1"/>
  <c r="O44" i="1"/>
  <c r="G45" i="1"/>
  <c r="H45" i="1"/>
  <c r="I45" i="1"/>
  <c r="J45" i="1"/>
  <c r="K45" i="1"/>
  <c r="L45" i="1"/>
  <c r="M45" i="1"/>
  <c r="N45" i="1"/>
  <c r="O45" i="1"/>
  <c r="G46" i="1"/>
  <c r="H46" i="1"/>
  <c r="I46" i="1"/>
  <c r="J46" i="1"/>
  <c r="K46" i="1"/>
  <c r="L46" i="1"/>
  <c r="M46" i="1"/>
  <c r="N46" i="1"/>
  <c r="O46" i="1"/>
  <c r="G47" i="1"/>
  <c r="H47" i="1"/>
  <c r="I47" i="1"/>
  <c r="J47" i="1"/>
  <c r="K47" i="1"/>
  <c r="L47" i="1"/>
  <c r="M47" i="1"/>
  <c r="N47" i="1"/>
  <c r="F46" i="1"/>
  <c r="F47" i="1"/>
  <c r="F41" i="1"/>
  <c r="F42" i="1"/>
  <c r="F43" i="1"/>
  <c r="F44" i="1"/>
  <c r="F45" i="1"/>
</calcChain>
</file>

<file path=xl/sharedStrings.xml><?xml version="1.0" encoding="utf-8"?>
<sst xmlns="http://schemas.openxmlformats.org/spreadsheetml/2006/main" count="142" uniqueCount="58">
  <si>
    <t>Local Authority</t>
  </si>
  <si>
    <t>00/01</t>
  </si>
  <si>
    <t>13/14</t>
  </si>
  <si>
    <t>00-14</t>
  </si>
  <si>
    <t>Christchurch</t>
  </si>
  <si>
    <t>East Dorset</t>
  </si>
  <si>
    <t>North Dorset*</t>
  </si>
  <si>
    <t>Purbeck</t>
  </si>
  <si>
    <t>West Dorset</t>
  </si>
  <si>
    <t>DCC Dorset</t>
  </si>
  <si>
    <t> 3,307</t>
  </si>
  <si>
    <t>North Dorset</t>
  </si>
  <si>
    <t>Weymouth &amp; Portland</t>
  </si>
  <si>
    <t>All housing (net)</t>
  </si>
  <si>
    <t>Private housing (net)</t>
  </si>
  <si>
    <t>Affordable housing (net)</t>
  </si>
  <si>
    <t>Monitoring of residential completions in Dorset's districts for private and social housing.</t>
  </si>
  <si>
    <t>01/02</t>
  </si>
  <si>
    <t>Affordable % 5yr average</t>
  </si>
  <si>
    <t>02/03</t>
  </si>
  <si>
    <t>03/04</t>
  </si>
  <si>
    <t>04/05</t>
  </si>
  <si>
    <t>05/06</t>
  </si>
  <si>
    <t>06/07</t>
  </si>
  <si>
    <t>07/08</t>
  </si>
  <si>
    <t>09/10</t>
  </si>
  <si>
    <t>10/11</t>
  </si>
  <si>
    <t>11/12</t>
  </si>
  <si>
    <t>12/13</t>
  </si>
  <si>
    <t>08/09</t>
  </si>
  <si>
    <t>01-05</t>
  </si>
  <si>
    <t>02-06</t>
  </si>
  <si>
    <t>03-07</t>
  </si>
  <si>
    <t>04-08</t>
  </si>
  <si>
    <t>05-09</t>
  </si>
  <si>
    <t>06-10</t>
  </si>
  <si>
    <t>07-11</t>
  </si>
  <si>
    <t>08-12</t>
  </si>
  <si>
    <t>09-13</t>
  </si>
  <si>
    <t>10-14</t>
  </si>
  <si>
    <t>Affordable % year by year</t>
  </si>
  <si>
    <t>14/15</t>
  </si>
  <si>
    <t>15/16</t>
  </si>
  <si>
    <t>Sources: based on https://www.dorsetforyou.gov.uk/article/331424/Housing-Completions-2000---2014.</t>
  </si>
  <si>
    <t>11-15</t>
  </si>
  <si>
    <t>12-16</t>
  </si>
  <si>
    <t>Derived statistics (calculated by Bridport Area NP Housing Group from above data)</t>
  </si>
  <si>
    <t>10yr ave</t>
  </si>
  <si>
    <t>16/17</t>
  </si>
  <si>
    <t>Source for 2014/15 - 15/16 (West Dorset only) from https://www.dorsetforyou.gov.uk/media/218922/Annual-Monitoring-Report-2015-16/pdf/AMR_2015-16.pdf</t>
  </si>
  <si>
    <t>13-17</t>
  </si>
  <si>
    <t xml:space="preserve">Source for 2016/17 from Local Plan annual monitoring report https://www.dorsetforyou.gov.uk/planning-buildings-land/planning-policy/west-dorset-and-weymouth-portland/evidence-base/pdfs/monitoring/joint-west-dorset-weymouth-and-portland-annual-monitoring-report-2016-to-2017.pdf </t>
  </si>
  <si>
    <t>Local Authority Housing Completions 2000 - 2017</t>
  </si>
  <si>
    <t>House Completions, Bridport Area</t>
  </si>
  <si>
    <t>Data from Annual Monitoring Reports.</t>
  </si>
  <si>
    <t>2013 onwards: https://www.dorsetforyou.gov.uk/planning-buildings-land/planning-policy/west-dorset-and-weymouth-portland/evidence-base/pdfs/monitoring/joint-west-dorset-weymouth-and-portland-annual-monitoring-report-2016-to-2017.pdf</t>
  </si>
  <si>
    <t>Year</t>
  </si>
  <si>
    <t>Completions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</si>
</sst>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9"/>
      <color rgb="FF000000"/>
      <name val="Calibri"/>
      <family val="2"/>
    </font>
    <font>
      <b/>
      <sz val="14"/>
      <color theme="4" tint="-0.499984740745262"/>
      <name val="Times New Roman"/>
      <family val="1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Times New Roman"/>
      <family val="1"/>
    </font>
    <font>
      <sz val="10"/>
      <color theme="4" tint="-0.49998474074526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0" fillId="0" borderId="0" xfId="0" applyFill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quotePrefix="1" applyNumberFormat="1" applyFont="1" applyAlignment="1">
      <alignment horizontal="center" vertical="center" wrapText="1"/>
    </xf>
    <xf numFmtId="16" fontId="1" fillId="0" borderId="0" xfId="0" quotePrefix="1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top"/>
    </xf>
    <xf numFmtId="0" fontId="6" fillId="0" borderId="2" xfId="0" applyFont="1" applyBorder="1" applyAlignment="1">
      <alignment horizontal="justify" vertical="top"/>
    </xf>
    <xf numFmtId="0" fontId="8" fillId="0" borderId="2" xfId="0" applyFont="1" applyBorder="1" applyAlignment="1">
      <alignment horizontal="justify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0" fillId="0" borderId="0" xfId="0" quotePrefix="1" applyFont="1" applyAlignment="1">
      <alignment horizontal="center"/>
    </xf>
    <xf numFmtId="0" fontId="11" fillId="0" borderId="0" xfId="0" quotePrefix="1" applyNumberFormat="1" applyFont="1" applyAlignment="1">
      <alignment horizontal="center" vertical="center" wrapText="1"/>
    </xf>
    <xf numFmtId="16" fontId="11" fillId="0" borderId="0" xfId="0" quotePrefix="1" applyNumberFormat="1" applyFont="1" applyAlignment="1">
      <alignment horizontal="center" vertical="center" wrapText="1"/>
    </xf>
    <xf numFmtId="9" fontId="12" fillId="0" borderId="0" xfId="0" applyNumberFormat="1" applyFont="1"/>
    <xf numFmtId="0" fontId="12" fillId="0" borderId="0" xfId="0" quotePrefix="1" applyNumberFormat="1" applyFont="1" applyAlignment="1">
      <alignment horizontal="center" vertical="center" wrapText="1"/>
    </xf>
    <xf numFmtId="16" fontId="12" fillId="0" borderId="0" xfId="0" quotePrefix="1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'Bridport Area'!$A$1</c:f>
              <c:strCache>
                <c:ptCount val="1"/>
                <c:pt idx="0">
                  <c:v>House Completions, Bridport Area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'Bridport Area'!$B$5:$S$5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'Bridport Area'!$B$6:$S$6</c:f>
              <c:numCache>
                <c:formatCode>General</c:formatCode>
                <c:ptCount val="18"/>
                <c:pt idx="0">
                  <c:v>109</c:v>
                </c:pt>
                <c:pt idx="1">
                  <c:v>125</c:v>
                </c:pt>
                <c:pt idx="2">
                  <c:v>140</c:v>
                </c:pt>
                <c:pt idx="3">
                  <c:v>123</c:v>
                </c:pt>
                <c:pt idx="4">
                  <c:v>146</c:v>
                </c:pt>
                <c:pt idx="5">
                  <c:v>45</c:v>
                </c:pt>
                <c:pt idx="6">
                  <c:v>74</c:v>
                </c:pt>
                <c:pt idx="7">
                  <c:v>11</c:v>
                </c:pt>
                <c:pt idx="8">
                  <c:v>95</c:v>
                </c:pt>
                <c:pt idx="9">
                  <c:v>31</c:v>
                </c:pt>
                <c:pt idx="10">
                  <c:v>36</c:v>
                </c:pt>
                <c:pt idx="11">
                  <c:v>61</c:v>
                </c:pt>
                <c:pt idx="12">
                  <c:v>40</c:v>
                </c:pt>
                <c:pt idx="13">
                  <c:v>13</c:v>
                </c:pt>
                <c:pt idx="14">
                  <c:v>9</c:v>
                </c:pt>
                <c:pt idx="15">
                  <c:v>20</c:v>
                </c:pt>
                <c:pt idx="16">
                  <c:v>27</c:v>
                </c:pt>
                <c:pt idx="17">
                  <c:v>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889752"/>
        <c:axId val="225888184"/>
      </c:lineChart>
      <c:catAx>
        <c:axId val="225889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888184"/>
        <c:crosses val="autoZero"/>
        <c:auto val="1"/>
        <c:lblAlgn val="ctr"/>
        <c:lblOffset val="100"/>
        <c:noMultiLvlLbl val="0"/>
      </c:catAx>
      <c:valAx>
        <c:axId val="225888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889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8</xdr:row>
      <xdr:rowOff>133350</xdr:rowOff>
    </xdr:from>
    <xdr:to>
      <xdr:col>10</xdr:col>
      <xdr:colOff>371475</xdr:colOff>
      <xdr:row>23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topLeftCell="A25" workbookViewId="0">
      <selection activeCell="S55" sqref="S55"/>
    </sheetView>
  </sheetViews>
  <sheetFormatPr defaultRowHeight="15" x14ac:dyDescent="0.25"/>
  <cols>
    <col min="1" max="1" width="23.42578125" customWidth="1"/>
    <col min="2" max="2" width="5.5703125" bestFit="1" customWidth="1"/>
    <col min="3" max="3" width="6.28515625" bestFit="1" customWidth="1"/>
    <col min="4" max="4" width="6.85546875" bestFit="1" customWidth="1"/>
    <col min="5" max="5" width="6.5703125" bestFit="1" customWidth="1"/>
    <col min="6" max="6" width="6.85546875" bestFit="1" customWidth="1"/>
    <col min="7" max="7" width="6.5703125" bestFit="1" customWidth="1"/>
    <col min="8" max="8" width="6.140625" bestFit="1" customWidth="1"/>
    <col min="9" max="9" width="6.85546875" bestFit="1" customWidth="1"/>
    <col min="10" max="12" width="6.42578125" bestFit="1" customWidth="1"/>
    <col min="13" max="14" width="6.5703125" bestFit="1" customWidth="1"/>
    <col min="15" max="15" width="5.5703125" bestFit="1" customWidth="1"/>
    <col min="16" max="19" width="5.5703125" customWidth="1"/>
    <col min="20" max="20" width="5.5703125" bestFit="1" customWidth="1"/>
  </cols>
  <sheetData>
    <row r="1" spans="1:20" ht="20.25" x14ac:dyDescent="0.25">
      <c r="A1" s="7" t="s">
        <v>52</v>
      </c>
    </row>
    <row r="2" spans="1:20" ht="15.75" x14ac:dyDescent="0.25">
      <c r="A2" s="8" t="s">
        <v>16</v>
      </c>
    </row>
    <row r="3" spans="1:20" ht="18" customHeight="1" x14ac:dyDescent="0.25">
      <c r="A3" s="8" t="s">
        <v>43</v>
      </c>
    </row>
    <row r="4" spans="1:20" ht="15.75" x14ac:dyDescent="0.25">
      <c r="A4" s="8" t="s">
        <v>49</v>
      </c>
    </row>
    <row r="5" spans="1:20" ht="15.75" x14ac:dyDescent="0.25">
      <c r="A5" s="8" t="s">
        <v>51</v>
      </c>
    </row>
    <row r="6" spans="1:20" ht="15.75" x14ac:dyDescent="0.25">
      <c r="A6" s="8"/>
    </row>
    <row r="7" spans="1:20" ht="18.75" x14ac:dyDescent="0.25">
      <c r="A7" s="6" t="s">
        <v>15</v>
      </c>
    </row>
    <row r="8" spans="1:20" x14ac:dyDescent="0.25">
      <c r="A8" s="1" t="s">
        <v>0</v>
      </c>
      <c r="B8" s="10" t="s">
        <v>1</v>
      </c>
      <c r="C8" s="10" t="s">
        <v>17</v>
      </c>
      <c r="D8" s="10" t="s">
        <v>19</v>
      </c>
      <c r="E8" s="10" t="s">
        <v>20</v>
      </c>
      <c r="F8" s="11" t="s">
        <v>21</v>
      </c>
      <c r="G8" s="10" t="s">
        <v>22</v>
      </c>
      <c r="H8" s="10" t="s">
        <v>23</v>
      </c>
      <c r="I8" s="10" t="s">
        <v>24</v>
      </c>
      <c r="J8" s="10" t="s">
        <v>29</v>
      </c>
      <c r="K8" s="10" t="s">
        <v>25</v>
      </c>
      <c r="L8" s="10" t="s">
        <v>26</v>
      </c>
      <c r="M8" s="10" t="s">
        <v>27</v>
      </c>
      <c r="N8" s="10" t="s">
        <v>28</v>
      </c>
      <c r="O8" s="10" t="s">
        <v>2</v>
      </c>
      <c r="P8" s="10" t="s">
        <v>41</v>
      </c>
      <c r="Q8" s="10" t="s">
        <v>42</v>
      </c>
      <c r="R8" s="10" t="s">
        <v>48</v>
      </c>
      <c r="S8" s="10"/>
      <c r="T8" s="9" t="s">
        <v>3</v>
      </c>
    </row>
    <row r="9" spans="1:20" x14ac:dyDescent="0.25">
      <c r="A9" s="1" t="s">
        <v>4</v>
      </c>
      <c r="B9" s="2">
        <v>32</v>
      </c>
      <c r="C9" s="2">
        <v>0</v>
      </c>
      <c r="D9" s="2">
        <v>0</v>
      </c>
      <c r="E9" s="2">
        <v>62</v>
      </c>
      <c r="F9" s="2">
        <v>0</v>
      </c>
      <c r="G9" s="2">
        <v>16</v>
      </c>
      <c r="H9" s="2">
        <v>7</v>
      </c>
      <c r="I9" s="2">
        <v>81</v>
      </c>
      <c r="J9" s="2">
        <v>51</v>
      </c>
      <c r="K9" s="2">
        <v>26</v>
      </c>
      <c r="L9" s="2">
        <v>0</v>
      </c>
      <c r="M9" s="2">
        <v>0</v>
      </c>
      <c r="N9" s="2">
        <v>0</v>
      </c>
      <c r="O9" s="2">
        <v>20</v>
      </c>
      <c r="P9" s="2"/>
      <c r="Q9" s="2"/>
      <c r="R9" s="2"/>
      <c r="S9" s="2"/>
      <c r="T9" s="2">
        <v>295</v>
      </c>
    </row>
    <row r="10" spans="1:20" x14ac:dyDescent="0.25">
      <c r="A10" s="1" t="s">
        <v>5</v>
      </c>
      <c r="B10" s="2">
        <v>30</v>
      </c>
      <c r="C10" s="2">
        <v>40</v>
      </c>
      <c r="D10" s="2">
        <v>6</v>
      </c>
      <c r="E10" s="2">
        <v>66</v>
      </c>
      <c r="F10" s="2">
        <v>17</v>
      </c>
      <c r="G10" s="2">
        <v>11</v>
      </c>
      <c r="H10" s="2">
        <v>0</v>
      </c>
      <c r="I10" s="2">
        <v>0</v>
      </c>
      <c r="J10" s="2">
        <v>17</v>
      </c>
      <c r="K10" s="2">
        <v>-3</v>
      </c>
      <c r="L10" s="2">
        <v>14</v>
      </c>
      <c r="M10" s="2">
        <v>4</v>
      </c>
      <c r="N10" s="2">
        <v>-7</v>
      </c>
      <c r="O10" s="2">
        <v>15</v>
      </c>
      <c r="P10" s="2"/>
      <c r="Q10" s="2"/>
      <c r="R10" s="2"/>
      <c r="S10" s="2"/>
      <c r="T10" s="2">
        <v>210</v>
      </c>
    </row>
    <row r="11" spans="1:20" x14ac:dyDescent="0.25">
      <c r="A11" s="1" t="s">
        <v>6</v>
      </c>
      <c r="B11" s="2">
        <v>26</v>
      </c>
      <c r="C11" s="2">
        <v>107</v>
      </c>
      <c r="D11" s="2">
        <v>64</v>
      </c>
      <c r="E11" s="2">
        <v>85</v>
      </c>
      <c r="F11" s="2">
        <v>71</v>
      </c>
      <c r="G11" s="2">
        <v>118</v>
      </c>
      <c r="H11" s="2">
        <v>32</v>
      </c>
      <c r="I11" s="2">
        <v>25</v>
      </c>
      <c r="J11" s="2">
        <v>70</v>
      </c>
      <c r="K11" s="2">
        <v>56</v>
      </c>
      <c r="L11" s="2">
        <v>154</v>
      </c>
      <c r="M11" s="2">
        <v>128</v>
      </c>
      <c r="N11" s="2">
        <v>32</v>
      </c>
      <c r="O11" s="2">
        <v>116</v>
      </c>
      <c r="P11" s="2"/>
      <c r="Q11" s="2"/>
      <c r="R11" s="2"/>
      <c r="S11" s="2"/>
      <c r="T11" s="3">
        <v>1084</v>
      </c>
    </row>
    <row r="12" spans="1:20" x14ac:dyDescent="0.25">
      <c r="A12" s="1" t="s">
        <v>7</v>
      </c>
      <c r="B12" s="2">
        <v>14</v>
      </c>
      <c r="C12" s="2">
        <v>2</v>
      </c>
      <c r="D12" s="2">
        <v>7</v>
      </c>
      <c r="E12" s="2">
        <v>23</v>
      </c>
      <c r="F12" s="2">
        <v>0</v>
      </c>
      <c r="G12" s="2">
        <v>17</v>
      </c>
      <c r="H12" s="2">
        <v>21</v>
      </c>
      <c r="I12" s="2">
        <v>48</v>
      </c>
      <c r="J12" s="2">
        <v>58</v>
      </c>
      <c r="K12" s="2">
        <v>22</v>
      </c>
      <c r="L12" s="2">
        <v>8</v>
      </c>
      <c r="M12" s="2">
        <v>8</v>
      </c>
      <c r="N12" s="2">
        <v>17</v>
      </c>
      <c r="O12" s="2">
        <v>8</v>
      </c>
      <c r="P12" s="2"/>
      <c r="Q12" s="2"/>
      <c r="R12" s="2"/>
      <c r="S12" s="2"/>
      <c r="T12" s="2">
        <v>253</v>
      </c>
    </row>
    <row r="13" spans="1:20" x14ac:dyDescent="0.25">
      <c r="A13" s="1" t="s">
        <v>8</v>
      </c>
      <c r="B13" s="2">
        <v>45</v>
      </c>
      <c r="C13" s="2">
        <v>72</v>
      </c>
      <c r="D13" s="2">
        <v>37</v>
      </c>
      <c r="E13" s="2">
        <v>21</v>
      </c>
      <c r="F13" s="2">
        <v>46</v>
      </c>
      <c r="G13" s="2">
        <v>70</v>
      </c>
      <c r="H13" s="2">
        <v>64</v>
      </c>
      <c r="I13" s="2">
        <v>42</v>
      </c>
      <c r="J13" s="2">
        <v>96</v>
      </c>
      <c r="K13" s="2">
        <v>58</v>
      </c>
      <c r="L13" s="2">
        <v>108</v>
      </c>
      <c r="M13" s="2">
        <v>50</v>
      </c>
      <c r="N13" s="2">
        <v>68</v>
      </c>
      <c r="O13" s="2">
        <v>39</v>
      </c>
      <c r="P13" s="2">
        <v>50</v>
      </c>
      <c r="Q13" s="2">
        <v>82</v>
      </c>
      <c r="R13" s="2">
        <v>82</v>
      </c>
      <c r="S13" s="2"/>
      <c r="T13" s="2">
        <v>845</v>
      </c>
    </row>
    <row r="14" spans="1:20" x14ac:dyDescent="0.25">
      <c r="A14" s="1" t="s">
        <v>12</v>
      </c>
      <c r="B14" s="2">
        <v>40</v>
      </c>
      <c r="C14" s="2">
        <v>0</v>
      </c>
      <c r="D14" s="2">
        <v>40</v>
      </c>
      <c r="E14" s="2">
        <v>41</v>
      </c>
      <c r="F14" s="2">
        <v>15</v>
      </c>
      <c r="G14" s="2">
        <v>115</v>
      </c>
      <c r="H14" s="2">
        <v>53</v>
      </c>
      <c r="I14" s="2">
        <v>100</v>
      </c>
      <c r="J14" s="2">
        <v>46</v>
      </c>
      <c r="K14" s="2">
        <v>29</v>
      </c>
      <c r="L14" s="2">
        <v>19</v>
      </c>
      <c r="M14" s="2">
        <v>42</v>
      </c>
      <c r="N14" s="2">
        <v>68</v>
      </c>
      <c r="O14" s="2">
        <v>24</v>
      </c>
      <c r="P14" s="2">
        <v>13</v>
      </c>
      <c r="Q14" s="2">
        <v>80</v>
      </c>
      <c r="R14" s="2">
        <v>41</v>
      </c>
      <c r="S14" s="2"/>
      <c r="T14" s="2">
        <v>620</v>
      </c>
    </row>
    <row r="15" spans="1:20" x14ac:dyDescent="0.25">
      <c r="A15" s="1" t="s">
        <v>9</v>
      </c>
      <c r="B15" s="2">
        <v>187</v>
      </c>
      <c r="C15" s="2">
        <v>221</v>
      </c>
      <c r="D15" s="2">
        <v>154</v>
      </c>
      <c r="E15" s="2">
        <v>298</v>
      </c>
      <c r="F15" s="2">
        <v>149</v>
      </c>
      <c r="G15" s="2">
        <v>347</v>
      </c>
      <c r="H15" s="2">
        <v>177</v>
      </c>
      <c r="I15" s="2">
        <v>296</v>
      </c>
      <c r="J15" s="2">
        <v>338</v>
      </c>
      <c r="K15" s="2">
        <v>188</v>
      </c>
      <c r="L15" s="2">
        <v>303</v>
      </c>
      <c r="M15" s="2">
        <v>232</v>
      </c>
      <c r="N15" s="2">
        <v>190</v>
      </c>
      <c r="O15" s="2">
        <v>227</v>
      </c>
      <c r="P15" s="2"/>
      <c r="Q15" s="2"/>
      <c r="R15" s="2"/>
      <c r="S15" s="2"/>
      <c r="T15" s="2" t="s">
        <v>10</v>
      </c>
    </row>
    <row r="16" spans="1:20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1" s="5" customFormat="1" ht="18.75" x14ac:dyDescent="0.25">
      <c r="A17" s="6" t="s">
        <v>14</v>
      </c>
    </row>
    <row r="18" spans="1:21" x14ac:dyDescent="0.25">
      <c r="A18" s="1" t="s">
        <v>0</v>
      </c>
      <c r="B18" s="10" t="s">
        <v>1</v>
      </c>
      <c r="C18" s="10" t="s">
        <v>17</v>
      </c>
      <c r="D18" s="10" t="s">
        <v>19</v>
      </c>
      <c r="E18" s="10" t="s">
        <v>20</v>
      </c>
      <c r="F18" s="11" t="s">
        <v>21</v>
      </c>
      <c r="G18" s="10" t="s">
        <v>22</v>
      </c>
      <c r="H18" s="10" t="s">
        <v>23</v>
      </c>
      <c r="I18" s="10" t="s">
        <v>24</v>
      </c>
      <c r="J18" s="10" t="s">
        <v>29</v>
      </c>
      <c r="K18" s="10" t="s">
        <v>25</v>
      </c>
      <c r="L18" s="10" t="s">
        <v>26</v>
      </c>
      <c r="M18" s="10" t="s">
        <v>27</v>
      </c>
      <c r="N18" s="10" t="s">
        <v>28</v>
      </c>
      <c r="O18" s="10" t="s">
        <v>2</v>
      </c>
      <c r="P18" s="10" t="s">
        <v>41</v>
      </c>
      <c r="Q18" s="10" t="s">
        <v>42</v>
      </c>
      <c r="R18" s="10" t="s">
        <v>48</v>
      </c>
      <c r="S18" s="10"/>
      <c r="T18" s="1" t="s">
        <v>3</v>
      </c>
    </row>
    <row r="19" spans="1:21" x14ac:dyDescent="0.25">
      <c r="A19" s="1" t="s">
        <v>4</v>
      </c>
      <c r="B19" s="2">
        <v>70</v>
      </c>
      <c r="C19" s="2">
        <v>147</v>
      </c>
      <c r="D19" s="2">
        <v>84</v>
      </c>
      <c r="E19" s="2">
        <v>156</v>
      </c>
      <c r="F19" s="2">
        <v>92</v>
      </c>
      <c r="G19" s="2">
        <v>116</v>
      </c>
      <c r="H19" s="2">
        <v>121</v>
      </c>
      <c r="I19" s="2">
        <v>109</v>
      </c>
      <c r="J19" s="2">
        <v>50</v>
      </c>
      <c r="K19" s="2">
        <v>76</v>
      </c>
      <c r="L19" s="2">
        <v>103</v>
      </c>
      <c r="M19" s="2">
        <v>62</v>
      </c>
      <c r="N19" s="2">
        <v>71</v>
      </c>
      <c r="O19" s="2">
        <v>149</v>
      </c>
      <c r="P19" s="2"/>
      <c r="Q19" s="2"/>
      <c r="R19" s="2"/>
      <c r="S19" s="2"/>
      <c r="T19" s="3">
        <v>1406</v>
      </c>
    </row>
    <row r="20" spans="1:21" x14ac:dyDescent="0.25">
      <c r="A20" s="1" t="s">
        <v>5</v>
      </c>
      <c r="B20" s="2">
        <v>329</v>
      </c>
      <c r="C20" s="2">
        <v>458</v>
      </c>
      <c r="D20" s="2">
        <v>251</v>
      </c>
      <c r="E20" s="2">
        <v>263</v>
      </c>
      <c r="F20" s="2">
        <v>211</v>
      </c>
      <c r="G20" s="2">
        <v>162</v>
      </c>
      <c r="H20" s="2">
        <v>128</v>
      </c>
      <c r="I20" s="2">
        <v>163</v>
      </c>
      <c r="J20" s="2">
        <v>99</v>
      </c>
      <c r="K20" s="2">
        <v>73</v>
      </c>
      <c r="L20" s="2">
        <v>143</v>
      </c>
      <c r="M20" s="2">
        <v>103</v>
      </c>
      <c r="N20" s="2">
        <v>68</v>
      </c>
      <c r="O20" s="2">
        <v>141</v>
      </c>
      <c r="P20" s="2"/>
      <c r="Q20" s="2"/>
      <c r="R20" s="2"/>
      <c r="S20" s="2"/>
      <c r="T20" s="3">
        <v>2592</v>
      </c>
    </row>
    <row r="21" spans="1:21" x14ac:dyDescent="0.25">
      <c r="A21" s="1" t="s">
        <v>11</v>
      </c>
      <c r="B21" s="2">
        <v>300</v>
      </c>
      <c r="C21" s="2">
        <v>408</v>
      </c>
      <c r="D21" s="2">
        <v>381</v>
      </c>
      <c r="E21" s="2">
        <v>508</v>
      </c>
      <c r="F21" s="2">
        <v>423</v>
      </c>
      <c r="G21" s="2">
        <v>437</v>
      </c>
      <c r="H21" s="2">
        <v>238</v>
      </c>
      <c r="I21" s="2">
        <v>169</v>
      </c>
      <c r="J21" s="2">
        <v>137</v>
      </c>
      <c r="K21" s="2">
        <v>151</v>
      </c>
      <c r="L21" s="2">
        <v>118</v>
      </c>
      <c r="M21" s="2">
        <v>253</v>
      </c>
      <c r="N21" s="2">
        <v>112</v>
      </c>
      <c r="O21" s="2">
        <v>111</v>
      </c>
      <c r="P21" s="2"/>
      <c r="Q21" s="2"/>
      <c r="R21" s="2"/>
      <c r="S21" s="2"/>
      <c r="T21" s="3">
        <v>3646</v>
      </c>
    </row>
    <row r="22" spans="1:21" x14ac:dyDescent="0.25">
      <c r="A22" s="1" t="s">
        <v>7</v>
      </c>
      <c r="B22" s="2">
        <v>97</v>
      </c>
      <c r="C22" s="2">
        <v>91</v>
      </c>
      <c r="D22" s="2">
        <v>108</v>
      </c>
      <c r="E22" s="2">
        <v>68</v>
      </c>
      <c r="F22" s="2">
        <v>88</v>
      </c>
      <c r="G22" s="2">
        <v>144</v>
      </c>
      <c r="H22" s="2">
        <v>166</v>
      </c>
      <c r="I22" s="2">
        <v>161</v>
      </c>
      <c r="J22" s="2">
        <v>136</v>
      </c>
      <c r="K22" s="2">
        <v>142</v>
      </c>
      <c r="L22" s="2">
        <v>69</v>
      </c>
      <c r="M22" s="2">
        <v>99</v>
      </c>
      <c r="N22" s="2">
        <v>62</v>
      </c>
      <c r="O22" s="2">
        <v>64</v>
      </c>
      <c r="P22" s="2"/>
      <c r="Q22" s="2"/>
      <c r="R22" s="2"/>
      <c r="S22" s="2"/>
      <c r="T22" s="3">
        <v>1495</v>
      </c>
    </row>
    <row r="23" spans="1:21" x14ac:dyDescent="0.25">
      <c r="A23" s="1" t="s">
        <v>8</v>
      </c>
      <c r="B23" s="2">
        <v>445</v>
      </c>
      <c r="C23" s="2">
        <v>487</v>
      </c>
      <c r="D23" s="2">
        <v>507</v>
      </c>
      <c r="E23" s="2">
        <v>473</v>
      </c>
      <c r="F23" s="2">
        <v>490</v>
      </c>
      <c r="G23" s="2">
        <v>493</v>
      </c>
      <c r="H23" s="2">
        <v>454</v>
      </c>
      <c r="I23" s="2">
        <v>303</v>
      </c>
      <c r="J23" s="2">
        <v>287</v>
      </c>
      <c r="K23" s="2">
        <v>146</v>
      </c>
      <c r="L23" s="2">
        <v>222</v>
      </c>
      <c r="M23" s="2">
        <v>327</v>
      </c>
      <c r="N23" s="2">
        <v>286</v>
      </c>
      <c r="O23" s="2">
        <v>203</v>
      </c>
      <c r="P23" s="2">
        <f>P33-P13</f>
        <v>201</v>
      </c>
      <c r="Q23" s="2">
        <f>Q33-Q13</f>
        <v>383</v>
      </c>
      <c r="R23" s="2">
        <f>R33-R13</f>
        <v>521</v>
      </c>
      <c r="S23" s="2"/>
      <c r="T23" s="3">
        <v>5123</v>
      </c>
    </row>
    <row r="24" spans="1:21" x14ac:dyDescent="0.25">
      <c r="A24" s="1" t="s">
        <v>12</v>
      </c>
      <c r="B24" s="2">
        <v>150</v>
      </c>
      <c r="C24" s="2">
        <v>260</v>
      </c>
      <c r="D24" s="2">
        <v>215</v>
      </c>
      <c r="E24" s="2">
        <v>324</v>
      </c>
      <c r="F24" s="2">
        <v>275</v>
      </c>
      <c r="G24" s="2">
        <v>245</v>
      </c>
      <c r="H24" s="2">
        <v>135</v>
      </c>
      <c r="I24" s="2">
        <v>179</v>
      </c>
      <c r="J24" s="2">
        <v>364</v>
      </c>
      <c r="K24" s="2">
        <v>121</v>
      </c>
      <c r="L24" s="2">
        <v>116</v>
      </c>
      <c r="M24" s="2">
        <v>127</v>
      </c>
      <c r="N24" s="2">
        <v>136</v>
      </c>
      <c r="O24" s="2">
        <v>101</v>
      </c>
      <c r="P24" s="2">
        <f>P34-P14</f>
        <v>135</v>
      </c>
      <c r="Q24" s="2">
        <f t="shared" ref="Q24:R24" si="0">Q34-Q14</f>
        <v>121</v>
      </c>
      <c r="R24" s="2">
        <f t="shared" si="0"/>
        <v>128</v>
      </c>
      <c r="S24" s="2"/>
      <c r="T24" s="3">
        <v>2748</v>
      </c>
    </row>
    <row r="25" spans="1:21" x14ac:dyDescent="0.25">
      <c r="A25" s="1" t="s">
        <v>9</v>
      </c>
      <c r="B25" s="3">
        <v>1391</v>
      </c>
      <c r="C25" s="3">
        <v>1851</v>
      </c>
      <c r="D25" s="3">
        <v>1546</v>
      </c>
      <c r="E25" s="3">
        <v>1792</v>
      </c>
      <c r="F25" s="3">
        <v>1579</v>
      </c>
      <c r="G25" s="3">
        <v>1597</v>
      </c>
      <c r="H25" s="3">
        <v>1242</v>
      </c>
      <c r="I25" s="3">
        <v>1084</v>
      </c>
      <c r="J25" s="3">
        <v>1073</v>
      </c>
      <c r="K25" s="2">
        <v>708</v>
      </c>
      <c r="L25" s="2">
        <v>771</v>
      </c>
      <c r="M25" s="2">
        <v>971</v>
      </c>
      <c r="N25" s="2">
        <v>735</v>
      </c>
      <c r="O25" s="2">
        <v>769</v>
      </c>
      <c r="P25" s="2"/>
      <c r="Q25" s="2"/>
      <c r="R25" s="2"/>
      <c r="S25" s="2"/>
      <c r="T25" s="3">
        <v>17010</v>
      </c>
    </row>
    <row r="26" spans="1:21" x14ac:dyDescent="0.25">
      <c r="A26" s="1"/>
      <c r="B26" s="3"/>
      <c r="C26" s="3"/>
      <c r="D26" s="3"/>
      <c r="E26" s="3"/>
      <c r="F26" s="3"/>
      <c r="G26" s="3"/>
      <c r="H26" s="3"/>
      <c r="I26" s="3"/>
      <c r="J26" s="3"/>
      <c r="K26" s="2"/>
      <c r="L26" s="2"/>
      <c r="M26" s="2"/>
      <c r="N26" s="2"/>
      <c r="O26" s="2"/>
      <c r="P26" s="2"/>
      <c r="Q26" s="2"/>
      <c r="R26" s="2"/>
      <c r="S26" s="2"/>
      <c r="T26" s="3"/>
    </row>
    <row r="27" spans="1:21" ht="18.75" x14ac:dyDescent="0.3">
      <c r="A27" s="4" t="s">
        <v>13</v>
      </c>
    </row>
    <row r="28" spans="1:21" x14ac:dyDescent="0.25">
      <c r="A28" s="1" t="s">
        <v>0</v>
      </c>
      <c r="B28" s="10" t="s">
        <v>1</v>
      </c>
      <c r="C28" s="10" t="s">
        <v>17</v>
      </c>
      <c r="D28" s="10" t="s">
        <v>19</v>
      </c>
      <c r="E28" s="10" t="s">
        <v>20</v>
      </c>
      <c r="F28" s="11" t="s">
        <v>21</v>
      </c>
      <c r="G28" s="10" t="s">
        <v>22</v>
      </c>
      <c r="H28" s="10" t="s">
        <v>23</v>
      </c>
      <c r="I28" s="10" t="s">
        <v>24</v>
      </c>
      <c r="J28" s="10" t="s">
        <v>29</v>
      </c>
      <c r="K28" s="10" t="s">
        <v>25</v>
      </c>
      <c r="L28" s="10" t="s">
        <v>26</v>
      </c>
      <c r="M28" s="10" t="s">
        <v>27</v>
      </c>
      <c r="N28" s="10" t="s">
        <v>28</v>
      </c>
      <c r="O28" s="10" t="s">
        <v>2</v>
      </c>
      <c r="P28" s="10" t="s">
        <v>41</v>
      </c>
      <c r="Q28" s="10" t="s">
        <v>42</v>
      </c>
      <c r="R28" s="10" t="s">
        <v>48</v>
      </c>
      <c r="S28" s="10"/>
      <c r="T28" s="1" t="s">
        <v>3</v>
      </c>
      <c r="U28" s="9" t="s">
        <v>47</v>
      </c>
    </row>
    <row r="29" spans="1:21" x14ac:dyDescent="0.25">
      <c r="A29" s="1" t="s">
        <v>4</v>
      </c>
      <c r="B29" s="2">
        <v>102</v>
      </c>
      <c r="C29" s="2">
        <v>147</v>
      </c>
      <c r="D29" s="2">
        <v>84</v>
      </c>
      <c r="E29" s="2">
        <v>218</v>
      </c>
      <c r="F29" s="2">
        <v>92</v>
      </c>
      <c r="G29" s="2">
        <v>132</v>
      </c>
      <c r="H29" s="2">
        <v>128</v>
      </c>
      <c r="I29" s="2">
        <v>190</v>
      </c>
      <c r="J29" s="2">
        <v>101</v>
      </c>
      <c r="K29" s="2">
        <v>102</v>
      </c>
      <c r="L29" s="2">
        <v>103</v>
      </c>
      <c r="M29" s="2">
        <v>62</v>
      </c>
      <c r="N29" s="2">
        <v>71</v>
      </c>
      <c r="O29" s="2">
        <v>149</v>
      </c>
      <c r="P29" s="2"/>
      <c r="Q29" s="2"/>
      <c r="R29" s="2"/>
      <c r="S29" s="2"/>
      <c r="T29" s="3">
        <v>1681</v>
      </c>
    </row>
    <row r="30" spans="1:21" x14ac:dyDescent="0.25">
      <c r="A30" s="1" t="s">
        <v>5</v>
      </c>
      <c r="B30" s="2">
        <v>359</v>
      </c>
      <c r="C30" s="2">
        <v>498</v>
      </c>
      <c r="D30" s="2">
        <v>257</v>
      </c>
      <c r="E30" s="2">
        <v>329</v>
      </c>
      <c r="F30" s="2">
        <v>228</v>
      </c>
      <c r="G30" s="2">
        <v>173</v>
      </c>
      <c r="H30" s="2">
        <v>128</v>
      </c>
      <c r="I30" s="2">
        <v>163</v>
      </c>
      <c r="J30" s="2">
        <v>116</v>
      </c>
      <c r="K30" s="2">
        <v>70</v>
      </c>
      <c r="L30" s="2">
        <v>157</v>
      </c>
      <c r="M30" s="2">
        <v>107</v>
      </c>
      <c r="N30" s="2">
        <v>61</v>
      </c>
      <c r="O30" s="2">
        <v>156</v>
      </c>
      <c r="P30" s="2"/>
      <c r="Q30" s="2"/>
      <c r="R30" s="2"/>
      <c r="S30" s="2"/>
      <c r="T30" s="3">
        <v>2795</v>
      </c>
    </row>
    <row r="31" spans="1:21" x14ac:dyDescent="0.25">
      <c r="A31" s="1" t="s">
        <v>11</v>
      </c>
      <c r="B31" s="2">
        <v>326</v>
      </c>
      <c r="C31" s="2">
        <v>515</v>
      </c>
      <c r="D31" s="2">
        <v>445</v>
      </c>
      <c r="E31" s="2">
        <v>593</v>
      </c>
      <c r="F31" s="2">
        <v>494</v>
      </c>
      <c r="G31" s="2">
        <v>555</v>
      </c>
      <c r="H31" s="2">
        <v>270</v>
      </c>
      <c r="I31" s="2">
        <v>194</v>
      </c>
      <c r="J31" s="2">
        <v>207</v>
      </c>
      <c r="K31" s="2">
        <v>192</v>
      </c>
      <c r="L31" s="2">
        <v>272</v>
      </c>
      <c r="M31" s="2">
        <v>381</v>
      </c>
      <c r="N31" s="2">
        <v>144</v>
      </c>
      <c r="O31" s="2">
        <v>227</v>
      </c>
      <c r="P31" s="2"/>
      <c r="Q31" s="2"/>
      <c r="R31" s="2"/>
      <c r="S31" s="2"/>
      <c r="T31" s="3">
        <v>4815</v>
      </c>
    </row>
    <row r="32" spans="1:21" x14ac:dyDescent="0.25">
      <c r="A32" s="1" t="s">
        <v>7</v>
      </c>
      <c r="B32" s="2">
        <v>111</v>
      </c>
      <c r="C32" s="2">
        <v>93</v>
      </c>
      <c r="D32" s="2">
        <v>115</v>
      </c>
      <c r="E32" s="2">
        <v>91</v>
      </c>
      <c r="F32" s="2">
        <v>88</v>
      </c>
      <c r="G32" s="2">
        <v>161</v>
      </c>
      <c r="H32" s="2">
        <v>187</v>
      </c>
      <c r="I32" s="2">
        <v>209</v>
      </c>
      <c r="J32" s="2">
        <v>194</v>
      </c>
      <c r="K32" s="2">
        <v>164</v>
      </c>
      <c r="L32" s="2">
        <v>77</v>
      </c>
      <c r="M32" s="2">
        <v>107</v>
      </c>
      <c r="N32" s="2">
        <v>79</v>
      </c>
      <c r="O32" s="2">
        <v>72</v>
      </c>
      <c r="P32" s="2"/>
      <c r="Q32" s="2"/>
      <c r="R32" s="2"/>
      <c r="S32" s="2"/>
      <c r="T32" s="3">
        <v>1748</v>
      </c>
    </row>
    <row r="33" spans="1:21" x14ac:dyDescent="0.25">
      <c r="A33" s="1" t="s">
        <v>8</v>
      </c>
      <c r="B33" s="2">
        <v>490</v>
      </c>
      <c r="C33" s="2">
        <v>559</v>
      </c>
      <c r="D33" s="2">
        <v>544</v>
      </c>
      <c r="E33" s="2">
        <v>494</v>
      </c>
      <c r="F33" s="2">
        <v>536</v>
      </c>
      <c r="G33" s="2">
        <v>563</v>
      </c>
      <c r="H33" s="2">
        <v>518</v>
      </c>
      <c r="I33" s="2">
        <v>345</v>
      </c>
      <c r="J33" s="2">
        <v>383</v>
      </c>
      <c r="K33" s="2">
        <v>204</v>
      </c>
      <c r="L33" s="2">
        <v>330</v>
      </c>
      <c r="M33" s="2">
        <v>377</v>
      </c>
      <c r="N33" s="2">
        <v>366</v>
      </c>
      <c r="O33" s="2">
        <v>259</v>
      </c>
      <c r="P33" s="2">
        <v>251</v>
      </c>
      <c r="Q33" s="2">
        <v>465</v>
      </c>
      <c r="R33" s="2">
        <v>603</v>
      </c>
      <c r="S33" s="2"/>
      <c r="T33" s="3">
        <v>5963</v>
      </c>
      <c r="U33" s="12">
        <f>AVERAGE(H33:Q33)</f>
        <v>349.8</v>
      </c>
    </row>
    <row r="34" spans="1:21" x14ac:dyDescent="0.25">
      <c r="A34" s="1" t="s">
        <v>12</v>
      </c>
      <c r="B34" s="2">
        <v>190</v>
      </c>
      <c r="C34" s="2">
        <v>260</v>
      </c>
      <c r="D34" s="2">
        <v>255</v>
      </c>
      <c r="E34" s="2">
        <v>365</v>
      </c>
      <c r="F34" s="2">
        <v>290</v>
      </c>
      <c r="G34" s="2">
        <v>360</v>
      </c>
      <c r="H34" s="2">
        <v>188</v>
      </c>
      <c r="I34" s="2">
        <v>279</v>
      </c>
      <c r="J34" s="2">
        <v>410</v>
      </c>
      <c r="K34" s="2">
        <v>150</v>
      </c>
      <c r="L34" s="2">
        <v>130</v>
      </c>
      <c r="M34" s="2">
        <v>169</v>
      </c>
      <c r="N34" s="2">
        <v>204</v>
      </c>
      <c r="O34" s="2">
        <v>113</v>
      </c>
      <c r="P34" s="2">
        <v>148</v>
      </c>
      <c r="Q34" s="2">
        <v>201</v>
      </c>
      <c r="R34" s="2">
        <v>169</v>
      </c>
      <c r="S34" s="2"/>
      <c r="T34" s="3">
        <v>3363</v>
      </c>
      <c r="U34" s="12">
        <f>AVERAGE(H34:Q34)</f>
        <v>199.2</v>
      </c>
    </row>
    <row r="35" spans="1:21" x14ac:dyDescent="0.25">
      <c r="A35" s="1" t="s">
        <v>9</v>
      </c>
      <c r="B35" s="3">
        <v>1578</v>
      </c>
      <c r="C35" s="3">
        <v>2072</v>
      </c>
      <c r="D35" s="3">
        <v>1700</v>
      </c>
      <c r="E35" s="3">
        <v>2090</v>
      </c>
      <c r="F35" s="3">
        <v>1728</v>
      </c>
      <c r="G35" s="3">
        <v>1944</v>
      </c>
      <c r="H35" s="3">
        <v>1419</v>
      </c>
      <c r="I35" s="3">
        <v>1380</v>
      </c>
      <c r="J35" s="3">
        <v>1411</v>
      </c>
      <c r="K35" s="2">
        <v>881</v>
      </c>
      <c r="L35" s="3">
        <v>1069</v>
      </c>
      <c r="M35" s="3">
        <v>1203</v>
      </c>
      <c r="N35" s="2">
        <v>925</v>
      </c>
      <c r="O35" s="2">
        <v>976</v>
      </c>
      <c r="P35" s="2"/>
      <c r="Q35" s="2"/>
      <c r="R35" s="2"/>
      <c r="S35" s="2"/>
      <c r="T35" s="3">
        <v>20365</v>
      </c>
    </row>
    <row r="37" spans="1:21" s="18" customFormat="1" ht="18.75" x14ac:dyDescent="0.3">
      <c r="A37" s="17" t="s">
        <v>46</v>
      </c>
    </row>
    <row r="38" spans="1:21" s="18" customFormat="1" x14ac:dyDescent="0.25">
      <c r="A38" s="19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</row>
    <row r="39" spans="1:21" s="18" customFormat="1" x14ac:dyDescent="0.25">
      <c r="A39" s="19" t="s">
        <v>18</v>
      </c>
      <c r="F39" s="20" t="s">
        <v>30</v>
      </c>
      <c r="G39" s="20" t="s">
        <v>31</v>
      </c>
      <c r="H39" s="20" t="s">
        <v>32</v>
      </c>
      <c r="I39" s="20" t="s">
        <v>33</v>
      </c>
      <c r="J39" s="20" t="s">
        <v>34</v>
      </c>
      <c r="K39" s="20" t="s">
        <v>35</v>
      </c>
      <c r="L39" s="20" t="s">
        <v>36</v>
      </c>
      <c r="M39" s="20" t="s">
        <v>37</v>
      </c>
      <c r="N39" s="20" t="s">
        <v>38</v>
      </c>
      <c r="O39" s="20" t="s">
        <v>39</v>
      </c>
      <c r="P39" s="20" t="s">
        <v>44</v>
      </c>
      <c r="Q39" s="20" t="s">
        <v>45</v>
      </c>
      <c r="R39" s="20" t="s">
        <v>50</v>
      </c>
      <c r="S39" s="20"/>
    </row>
    <row r="40" spans="1:21" s="18" customFormat="1" x14ac:dyDescent="0.25">
      <c r="A40" s="19" t="s">
        <v>0</v>
      </c>
      <c r="B40" s="21"/>
      <c r="C40" s="21"/>
      <c r="D40" s="21"/>
      <c r="E40" s="21"/>
      <c r="F40" s="22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19"/>
    </row>
    <row r="41" spans="1:21" s="18" customFormat="1" x14ac:dyDescent="0.25">
      <c r="A41" s="19" t="s">
        <v>4</v>
      </c>
      <c r="F41" s="23">
        <f t="shared" ref="F41:F47" si="1">SUM(B9:F9)/SUM(B29:F29)</f>
        <v>0.14618973561430793</v>
      </c>
      <c r="G41" s="23">
        <f t="shared" ref="G41:G47" si="2">SUM(C9:G9)/SUM(C29:G29)</f>
        <v>0.11589895988112928</v>
      </c>
      <c r="H41" s="23">
        <f t="shared" ref="H41:H47" si="3">SUM(D9:H9)/SUM(D29:H29)</f>
        <v>0.12996941896024464</v>
      </c>
      <c r="I41" s="23">
        <f t="shared" ref="I41:I47" si="4">SUM(E9:I9)/SUM(E29:I29)</f>
        <v>0.21842105263157896</v>
      </c>
      <c r="J41" s="23">
        <f t="shared" ref="J41:J47" si="5">SUM(F9:J9)/SUM(F29:J29)</f>
        <v>0.24105754276827371</v>
      </c>
      <c r="K41" s="23">
        <f t="shared" ref="K41:K47" si="6">SUM(G9:K9)/SUM(G29:K29)</f>
        <v>0.27718223583460949</v>
      </c>
      <c r="L41" s="23">
        <f t="shared" ref="L41:L47" si="7">SUM(H9:L9)/SUM(H29:L29)</f>
        <v>0.26442307692307693</v>
      </c>
      <c r="M41" s="23">
        <f t="shared" ref="M41:M47" si="8">SUM(I9:M9)/SUM(I29:M29)</f>
        <v>0.28315412186379929</v>
      </c>
      <c r="N41" s="23">
        <f t="shared" ref="N41:N47" si="9">SUM(J9:N9)/SUM(J29:N29)</f>
        <v>0.17539863325740318</v>
      </c>
      <c r="O41" s="23">
        <f t="shared" ref="O41:O47" si="10">SUM(K9:O9)/SUM(K29:O29)</f>
        <v>9.4455852156057493E-2</v>
      </c>
      <c r="P41" s="23"/>
      <c r="Q41" s="23"/>
      <c r="R41" s="23"/>
      <c r="S41" s="23"/>
    </row>
    <row r="42" spans="1:21" s="18" customFormat="1" x14ac:dyDescent="0.25">
      <c r="A42" s="19" t="s">
        <v>5</v>
      </c>
      <c r="F42" s="23">
        <f t="shared" si="1"/>
        <v>9.515260323159784E-2</v>
      </c>
      <c r="G42" s="23">
        <f t="shared" si="2"/>
        <v>9.4276094276094277E-2</v>
      </c>
      <c r="H42" s="23">
        <f t="shared" si="3"/>
        <v>8.9686098654708515E-2</v>
      </c>
      <c r="I42" s="23">
        <f t="shared" si="4"/>
        <v>9.2066601371204704E-2</v>
      </c>
      <c r="J42" s="23">
        <f t="shared" si="5"/>
        <v>5.5693069306930694E-2</v>
      </c>
      <c r="K42" s="23">
        <f t="shared" si="6"/>
        <v>3.8461538461538464E-2</v>
      </c>
      <c r="L42" s="23">
        <f t="shared" si="7"/>
        <v>4.4164037854889593E-2</v>
      </c>
      <c r="M42" s="23">
        <f t="shared" si="8"/>
        <v>5.2202283849918436E-2</v>
      </c>
      <c r="N42" s="23">
        <f t="shared" si="9"/>
        <v>4.8923679060665359E-2</v>
      </c>
      <c r="O42" s="23">
        <f t="shared" si="10"/>
        <v>4.1742286751361164E-2</v>
      </c>
      <c r="P42" s="23"/>
      <c r="Q42" s="23"/>
      <c r="R42" s="23"/>
      <c r="S42" s="23"/>
    </row>
    <row r="43" spans="1:21" s="18" customFormat="1" x14ac:dyDescent="0.25">
      <c r="A43" s="19" t="s">
        <v>11</v>
      </c>
      <c r="F43" s="23">
        <f t="shared" si="1"/>
        <v>0.14875684787189211</v>
      </c>
      <c r="G43" s="23">
        <f t="shared" si="2"/>
        <v>0.17102229054573406</v>
      </c>
      <c r="H43" s="23">
        <f t="shared" si="3"/>
        <v>0.15697921086126432</v>
      </c>
      <c r="I43" s="23">
        <f t="shared" si="4"/>
        <v>0.15716999050332384</v>
      </c>
      <c r="J43" s="23">
        <f t="shared" si="5"/>
        <v>0.18372093023255814</v>
      </c>
      <c r="K43" s="23">
        <f t="shared" si="6"/>
        <v>0.21227080394922426</v>
      </c>
      <c r="L43" s="23">
        <f t="shared" si="7"/>
        <v>0.29691629955947135</v>
      </c>
      <c r="M43" s="23">
        <f t="shared" si="8"/>
        <v>0.3475120385232745</v>
      </c>
      <c r="N43" s="23">
        <f t="shared" si="9"/>
        <v>0.36789297658862874</v>
      </c>
      <c r="O43" s="23">
        <f t="shared" si="10"/>
        <v>0.39967105263157893</v>
      </c>
      <c r="P43" s="23"/>
      <c r="Q43" s="23"/>
      <c r="R43" s="23"/>
      <c r="S43" s="23"/>
    </row>
    <row r="44" spans="1:21" s="18" customFormat="1" x14ac:dyDescent="0.25">
      <c r="A44" s="19" t="s">
        <v>7</v>
      </c>
      <c r="F44" s="23">
        <f t="shared" si="1"/>
        <v>9.2369477911646583E-2</v>
      </c>
      <c r="G44" s="23">
        <f t="shared" si="2"/>
        <v>8.9416058394160586E-2</v>
      </c>
      <c r="H44" s="23">
        <f t="shared" si="3"/>
        <v>0.1059190031152648</v>
      </c>
      <c r="I44" s="23">
        <f t="shared" si="4"/>
        <v>0.14809782608695651</v>
      </c>
      <c r="J44" s="23">
        <f t="shared" si="5"/>
        <v>0.17163289630512515</v>
      </c>
      <c r="K44" s="23">
        <f t="shared" si="6"/>
        <v>0.18142076502732241</v>
      </c>
      <c r="L44" s="23">
        <f t="shared" si="7"/>
        <v>0.18892900120336945</v>
      </c>
      <c r="M44" s="23">
        <f t="shared" si="8"/>
        <v>0.19174434087882822</v>
      </c>
      <c r="N44" s="23">
        <f t="shared" si="9"/>
        <v>0.1819645732689211</v>
      </c>
      <c r="O44" s="23">
        <f t="shared" si="10"/>
        <v>0.12625250501002003</v>
      </c>
      <c r="P44" s="23"/>
      <c r="Q44" s="23"/>
      <c r="R44" s="23"/>
      <c r="S44" s="23"/>
    </row>
    <row r="45" spans="1:21" s="18" customFormat="1" x14ac:dyDescent="0.25">
      <c r="A45" s="19" t="s">
        <v>8</v>
      </c>
      <c r="F45" s="23">
        <f>SUM(B13:F13)/SUM(B33:F33)</f>
        <v>8.4254670224933284E-2</v>
      </c>
      <c r="G45" s="23">
        <f t="shared" si="2"/>
        <v>9.1246290801186944E-2</v>
      </c>
      <c r="H45" s="23">
        <f t="shared" si="3"/>
        <v>8.9642184557438789E-2</v>
      </c>
      <c r="I45" s="23">
        <f t="shared" si="4"/>
        <v>9.8941368078175898E-2</v>
      </c>
      <c r="J45" s="23">
        <f t="shared" si="5"/>
        <v>0.13560767590618336</v>
      </c>
      <c r="K45" s="23">
        <f t="shared" si="6"/>
        <v>0.16393442622950818</v>
      </c>
      <c r="L45" s="23">
        <f t="shared" si="7"/>
        <v>0.20674157303370785</v>
      </c>
      <c r="M45" s="23">
        <f t="shared" si="8"/>
        <v>0.21598535692495424</v>
      </c>
      <c r="N45" s="23">
        <f t="shared" si="9"/>
        <v>0.2289156626506024</v>
      </c>
      <c r="O45" s="23">
        <f t="shared" si="10"/>
        <v>0.21028645833333334</v>
      </c>
      <c r="P45" s="23">
        <f t="shared" ref="P45:R45" si="11">SUM(L13:P13)/SUM(L33:P33)</f>
        <v>0.19898926089703095</v>
      </c>
      <c r="Q45" s="23">
        <f t="shared" si="11"/>
        <v>0.16821885913853318</v>
      </c>
      <c r="R45" s="23">
        <f t="shared" si="11"/>
        <v>0.16512345679012347</v>
      </c>
      <c r="S45" s="23"/>
    </row>
    <row r="46" spans="1:21" s="18" customFormat="1" x14ac:dyDescent="0.25">
      <c r="A46" s="19" t="s">
        <v>12</v>
      </c>
      <c r="F46" s="23">
        <f t="shared" si="1"/>
        <v>0.1</v>
      </c>
      <c r="G46" s="23">
        <f t="shared" si="2"/>
        <v>0.13790849673202615</v>
      </c>
      <c r="H46" s="23">
        <f t="shared" si="3"/>
        <v>0.18106995884773663</v>
      </c>
      <c r="I46" s="23">
        <f t="shared" si="4"/>
        <v>0.21862348178137653</v>
      </c>
      <c r="J46" s="23">
        <f t="shared" si="5"/>
        <v>0.2154551407989522</v>
      </c>
      <c r="K46" s="23">
        <f t="shared" si="6"/>
        <v>0.24729632299927901</v>
      </c>
      <c r="L46" s="23">
        <f t="shared" si="7"/>
        <v>0.21348314606741572</v>
      </c>
      <c r="M46" s="23">
        <f t="shared" si="8"/>
        <v>0.20738137082601055</v>
      </c>
      <c r="N46" s="23">
        <f t="shared" si="9"/>
        <v>0.19190968955785512</v>
      </c>
      <c r="O46" s="23">
        <f t="shared" si="10"/>
        <v>0.23759791122715404</v>
      </c>
      <c r="P46" s="23"/>
      <c r="Q46" s="23"/>
      <c r="R46" s="23"/>
      <c r="S46" s="23"/>
    </row>
    <row r="47" spans="1:21" s="18" customFormat="1" x14ac:dyDescent="0.25">
      <c r="A47" s="19" t="s">
        <v>9</v>
      </c>
      <c r="F47" s="23">
        <f t="shared" si="1"/>
        <v>0.11005671902268761</v>
      </c>
      <c r="G47" s="23">
        <f t="shared" si="2"/>
        <v>0.12261380323054331</v>
      </c>
      <c r="H47" s="23">
        <f t="shared" si="3"/>
        <v>0.1266749239950456</v>
      </c>
      <c r="I47" s="23">
        <f t="shared" si="4"/>
        <v>0.14799672935404742</v>
      </c>
      <c r="J47" s="23">
        <f t="shared" si="5"/>
        <v>0.16582085765034255</v>
      </c>
      <c r="K47" s="23">
        <f t="shared" si="6"/>
        <v>0.19132906894100923</v>
      </c>
      <c r="L47" s="23">
        <f t="shared" si="7"/>
        <v>0.21136363636363636</v>
      </c>
      <c r="M47" s="23">
        <f t="shared" si="8"/>
        <v>0.22829744279946165</v>
      </c>
      <c r="N47" s="23">
        <f t="shared" si="9"/>
        <v>0.22791036618691929</v>
      </c>
      <c r="O47" s="23">
        <f t="shared" si="10"/>
        <v>0.22556390977443608</v>
      </c>
      <c r="P47" s="23"/>
      <c r="Q47" s="23"/>
      <c r="R47" s="23"/>
      <c r="S47" s="23"/>
    </row>
    <row r="48" spans="1:21" s="18" customFormat="1" x14ac:dyDescent="0.25"/>
    <row r="49" spans="1:19" s="18" customFormat="1" x14ac:dyDescent="0.25">
      <c r="A49" s="19" t="s">
        <v>40</v>
      </c>
      <c r="B49" s="24" t="s">
        <v>1</v>
      </c>
      <c r="C49" s="24" t="s">
        <v>17</v>
      </c>
      <c r="D49" s="24" t="s">
        <v>19</v>
      </c>
      <c r="E49" s="24" t="s">
        <v>20</v>
      </c>
      <c r="F49" s="25" t="s">
        <v>21</v>
      </c>
      <c r="G49" s="24" t="s">
        <v>22</v>
      </c>
      <c r="H49" s="24" t="s">
        <v>23</v>
      </c>
      <c r="I49" s="24" t="s">
        <v>24</v>
      </c>
      <c r="J49" s="24" t="s">
        <v>29</v>
      </c>
      <c r="K49" s="24" t="s">
        <v>25</v>
      </c>
      <c r="L49" s="24" t="s">
        <v>26</v>
      </c>
      <c r="M49" s="24" t="s">
        <v>27</v>
      </c>
      <c r="N49" s="24" t="s">
        <v>28</v>
      </c>
      <c r="O49" s="24" t="s">
        <v>2</v>
      </c>
      <c r="P49" s="24" t="s">
        <v>41</v>
      </c>
      <c r="Q49" s="24" t="s">
        <v>42</v>
      </c>
      <c r="R49" s="24" t="s">
        <v>48</v>
      </c>
      <c r="S49" s="24"/>
    </row>
    <row r="50" spans="1:19" s="18" customFormat="1" x14ac:dyDescent="0.25">
      <c r="A50" s="19" t="s">
        <v>0</v>
      </c>
    </row>
    <row r="51" spans="1:19" s="18" customFormat="1" x14ac:dyDescent="0.25">
      <c r="A51" s="19" t="s">
        <v>4</v>
      </c>
      <c r="B51" s="23">
        <f>B9/B29</f>
        <v>0.31372549019607843</v>
      </c>
      <c r="C51" s="23">
        <f t="shared" ref="C51:O51" si="12">C9/C29</f>
        <v>0</v>
      </c>
      <c r="D51" s="23">
        <f t="shared" si="12"/>
        <v>0</v>
      </c>
      <c r="E51" s="23">
        <f t="shared" si="12"/>
        <v>0.28440366972477066</v>
      </c>
      <c r="F51" s="23">
        <f t="shared" si="12"/>
        <v>0</v>
      </c>
      <c r="G51" s="23">
        <f t="shared" si="12"/>
        <v>0.12121212121212122</v>
      </c>
      <c r="H51" s="23">
        <f t="shared" si="12"/>
        <v>5.46875E-2</v>
      </c>
      <c r="I51" s="23">
        <f t="shared" si="12"/>
        <v>0.4263157894736842</v>
      </c>
      <c r="J51" s="23">
        <f t="shared" si="12"/>
        <v>0.50495049504950495</v>
      </c>
      <c r="K51" s="23">
        <f t="shared" si="12"/>
        <v>0.25490196078431371</v>
      </c>
      <c r="L51" s="23">
        <f t="shared" si="12"/>
        <v>0</v>
      </c>
      <c r="M51" s="23">
        <f t="shared" si="12"/>
        <v>0</v>
      </c>
      <c r="N51" s="23">
        <f t="shared" si="12"/>
        <v>0</v>
      </c>
      <c r="O51" s="23">
        <f t="shared" si="12"/>
        <v>0.13422818791946309</v>
      </c>
      <c r="P51" s="23"/>
      <c r="Q51" s="23"/>
      <c r="R51" s="23"/>
      <c r="S51" s="23"/>
    </row>
    <row r="52" spans="1:19" s="18" customFormat="1" x14ac:dyDescent="0.25">
      <c r="A52" s="19" t="s">
        <v>5</v>
      </c>
      <c r="B52" s="23">
        <f t="shared" ref="B52:O52" si="13">B10/B30</f>
        <v>8.3565459610027856E-2</v>
      </c>
      <c r="C52" s="23">
        <f t="shared" si="13"/>
        <v>8.0321285140562249E-2</v>
      </c>
      <c r="D52" s="23">
        <f t="shared" si="13"/>
        <v>2.3346303501945526E-2</v>
      </c>
      <c r="E52" s="23">
        <f t="shared" si="13"/>
        <v>0.20060790273556231</v>
      </c>
      <c r="F52" s="23">
        <f t="shared" si="13"/>
        <v>7.4561403508771926E-2</v>
      </c>
      <c r="G52" s="23">
        <f t="shared" si="13"/>
        <v>6.358381502890173E-2</v>
      </c>
      <c r="H52" s="23">
        <f t="shared" si="13"/>
        <v>0</v>
      </c>
      <c r="I52" s="23">
        <f t="shared" si="13"/>
        <v>0</v>
      </c>
      <c r="J52" s="23">
        <f t="shared" si="13"/>
        <v>0.14655172413793102</v>
      </c>
      <c r="K52" s="23">
        <f t="shared" si="13"/>
        <v>-4.2857142857142858E-2</v>
      </c>
      <c r="L52" s="23">
        <f t="shared" si="13"/>
        <v>8.9171974522292988E-2</v>
      </c>
      <c r="M52" s="23">
        <f t="shared" si="13"/>
        <v>3.7383177570093455E-2</v>
      </c>
      <c r="N52" s="23">
        <f t="shared" si="13"/>
        <v>-0.11475409836065574</v>
      </c>
      <c r="O52" s="23">
        <f t="shared" si="13"/>
        <v>9.6153846153846159E-2</v>
      </c>
      <c r="P52" s="23"/>
      <c r="Q52" s="23"/>
      <c r="R52" s="23"/>
      <c r="S52" s="23"/>
    </row>
    <row r="53" spans="1:19" s="18" customFormat="1" x14ac:dyDescent="0.25">
      <c r="A53" s="19" t="s">
        <v>11</v>
      </c>
      <c r="B53" s="23">
        <f t="shared" ref="B53:O53" si="14">B11/B31</f>
        <v>7.9754601226993863E-2</v>
      </c>
      <c r="C53" s="23">
        <f t="shared" si="14"/>
        <v>0.20776699029126214</v>
      </c>
      <c r="D53" s="23">
        <f t="shared" si="14"/>
        <v>0.14382022471910114</v>
      </c>
      <c r="E53" s="23">
        <f t="shared" si="14"/>
        <v>0.14333895446880271</v>
      </c>
      <c r="F53" s="23">
        <f t="shared" si="14"/>
        <v>0.1437246963562753</v>
      </c>
      <c r="G53" s="23">
        <f t="shared" si="14"/>
        <v>0.21261261261261261</v>
      </c>
      <c r="H53" s="23">
        <f t="shared" si="14"/>
        <v>0.11851851851851852</v>
      </c>
      <c r="I53" s="23">
        <f t="shared" si="14"/>
        <v>0.12886597938144329</v>
      </c>
      <c r="J53" s="23">
        <f t="shared" si="14"/>
        <v>0.33816425120772947</v>
      </c>
      <c r="K53" s="23">
        <f t="shared" si="14"/>
        <v>0.29166666666666669</v>
      </c>
      <c r="L53" s="23">
        <f t="shared" si="14"/>
        <v>0.56617647058823528</v>
      </c>
      <c r="M53" s="23">
        <f t="shared" si="14"/>
        <v>0.33595800524934383</v>
      </c>
      <c r="N53" s="23">
        <f t="shared" si="14"/>
        <v>0.22222222222222221</v>
      </c>
      <c r="O53" s="23">
        <f t="shared" si="14"/>
        <v>0.51101321585903081</v>
      </c>
      <c r="P53" s="23"/>
      <c r="Q53" s="23"/>
      <c r="R53" s="23"/>
      <c r="S53" s="23"/>
    </row>
    <row r="54" spans="1:19" s="18" customFormat="1" x14ac:dyDescent="0.25">
      <c r="A54" s="19" t="s">
        <v>7</v>
      </c>
      <c r="B54" s="23">
        <f t="shared" ref="B54:O54" si="15">B12/B32</f>
        <v>0.12612612612612611</v>
      </c>
      <c r="C54" s="23">
        <f t="shared" si="15"/>
        <v>2.1505376344086023E-2</v>
      </c>
      <c r="D54" s="23">
        <f t="shared" si="15"/>
        <v>6.0869565217391307E-2</v>
      </c>
      <c r="E54" s="23">
        <f t="shared" si="15"/>
        <v>0.25274725274725274</v>
      </c>
      <c r="F54" s="23">
        <f t="shared" si="15"/>
        <v>0</v>
      </c>
      <c r="G54" s="23">
        <f t="shared" si="15"/>
        <v>0.10559006211180125</v>
      </c>
      <c r="H54" s="23">
        <f t="shared" si="15"/>
        <v>0.11229946524064172</v>
      </c>
      <c r="I54" s="23">
        <f t="shared" si="15"/>
        <v>0.22966507177033493</v>
      </c>
      <c r="J54" s="23">
        <f t="shared" si="15"/>
        <v>0.29896907216494845</v>
      </c>
      <c r="K54" s="23">
        <f t="shared" si="15"/>
        <v>0.13414634146341464</v>
      </c>
      <c r="L54" s="23">
        <f t="shared" si="15"/>
        <v>0.1038961038961039</v>
      </c>
      <c r="M54" s="23">
        <f t="shared" si="15"/>
        <v>7.476635514018691E-2</v>
      </c>
      <c r="N54" s="23">
        <f t="shared" si="15"/>
        <v>0.21518987341772153</v>
      </c>
      <c r="O54" s="23">
        <f t="shared" si="15"/>
        <v>0.1111111111111111</v>
      </c>
      <c r="P54" s="23"/>
      <c r="Q54" s="23"/>
      <c r="R54" s="23"/>
      <c r="S54" s="23"/>
    </row>
    <row r="55" spans="1:19" s="18" customFormat="1" x14ac:dyDescent="0.25">
      <c r="A55" s="19" t="s">
        <v>8</v>
      </c>
      <c r="B55" s="23">
        <f t="shared" ref="B55:R55" si="16">B13/B33</f>
        <v>9.1836734693877556E-2</v>
      </c>
      <c r="C55" s="23">
        <f t="shared" si="16"/>
        <v>0.12880143112701253</v>
      </c>
      <c r="D55" s="23">
        <f t="shared" si="16"/>
        <v>6.8014705882352935E-2</v>
      </c>
      <c r="E55" s="23">
        <f t="shared" si="16"/>
        <v>4.2510121457489877E-2</v>
      </c>
      <c r="F55" s="23">
        <f t="shared" si="16"/>
        <v>8.5820895522388058E-2</v>
      </c>
      <c r="G55" s="23">
        <f t="shared" si="16"/>
        <v>0.12433392539964476</v>
      </c>
      <c r="H55" s="23">
        <f t="shared" si="16"/>
        <v>0.12355212355212356</v>
      </c>
      <c r="I55" s="23">
        <f t="shared" si="16"/>
        <v>0.12173913043478261</v>
      </c>
      <c r="J55" s="23">
        <f t="shared" si="16"/>
        <v>0.25065274151436029</v>
      </c>
      <c r="K55" s="23">
        <f t="shared" si="16"/>
        <v>0.28431372549019607</v>
      </c>
      <c r="L55" s="23">
        <f t="shared" si="16"/>
        <v>0.32727272727272727</v>
      </c>
      <c r="M55" s="23">
        <f t="shared" si="16"/>
        <v>0.13262599469496023</v>
      </c>
      <c r="N55" s="23">
        <f t="shared" si="16"/>
        <v>0.18579234972677597</v>
      </c>
      <c r="O55" s="23">
        <f t="shared" si="16"/>
        <v>0.15057915057915058</v>
      </c>
      <c r="P55" s="23">
        <f t="shared" si="16"/>
        <v>0.19920318725099601</v>
      </c>
      <c r="Q55" s="23">
        <f t="shared" si="16"/>
        <v>0.17634408602150536</v>
      </c>
      <c r="R55" s="23">
        <f t="shared" si="16"/>
        <v>0.13598673300165837</v>
      </c>
      <c r="S55" s="23"/>
    </row>
    <row r="56" spans="1:19" s="18" customFormat="1" x14ac:dyDescent="0.25">
      <c r="A56" s="19" t="s">
        <v>12</v>
      </c>
      <c r="B56" s="23">
        <f t="shared" ref="B56:O56" si="17">B14/B34</f>
        <v>0.21052631578947367</v>
      </c>
      <c r="C56" s="23">
        <f t="shared" si="17"/>
        <v>0</v>
      </c>
      <c r="D56" s="23">
        <f t="shared" si="17"/>
        <v>0.15686274509803921</v>
      </c>
      <c r="E56" s="23">
        <f t="shared" si="17"/>
        <v>0.11232876712328767</v>
      </c>
      <c r="F56" s="23">
        <f t="shared" si="17"/>
        <v>5.1724137931034482E-2</v>
      </c>
      <c r="G56" s="23">
        <f t="shared" si="17"/>
        <v>0.31944444444444442</v>
      </c>
      <c r="H56" s="23">
        <f t="shared" si="17"/>
        <v>0.28191489361702127</v>
      </c>
      <c r="I56" s="23">
        <f t="shared" si="17"/>
        <v>0.35842293906810035</v>
      </c>
      <c r="J56" s="23">
        <f t="shared" si="17"/>
        <v>0.11219512195121951</v>
      </c>
      <c r="K56" s="23">
        <f t="shared" si="17"/>
        <v>0.19333333333333333</v>
      </c>
      <c r="L56" s="23">
        <f t="shared" si="17"/>
        <v>0.14615384615384616</v>
      </c>
      <c r="M56" s="23">
        <f t="shared" si="17"/>
        <v>0.24852071005917159</v>
      </c>
      <c r="N56" s="23">
        <f t="shared" si="17"/>
        <v>0.33333333333333331</v>
      </c>
      <c r="O56" s="23">
        <f t="shared" si="17"/>
        <v>0.21238938053097345</v>
      </c>
      <c r="P56" s="23"/>
      <c r="Q56" s="23"/>
      <c r="R56" s="23"/>
      <c r="S56" s="23"/>
    </row>
    <row r="57" spans="1:19" s="18" customFormat="1" x14ac:dyDescent="0.25">
      <c r="A57" s="19" t="s">
        <v>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workbookViewId="0">
      <selection activeCell="N19" sqref="N19"/>
    </sheetView>
  </sheetViews>
  <sheetFormatPr defaultRowHeight="15" x14ac:dyDescent="0.25"/>
  <cols>
    <col min="1" max="1" width="18.140625" customWidth="1"/>
  </cols>
  <sheetData>
    <row r="1" spans="1:19" x14ac:dyDescent="0.25">
      <c r="A1" t="s">
        <v>53</v>
      </c>
    </row>
    <row r="2" spans="1:19" x14ac:dyDescent="0.25">
      <c r="A2" t="s">
        <v>54</v>
      </c>
    </row>
    <row r="3" spans="1:19" x14ac:dyDescent="0.25">
      <c r="A3" t="s">
        <v>55</v>
      </c>
    </row>
    <row r="4" spans="1:19" ht="15.75" thickBot="1" x14ac:dyDescent="0.3"/>
    <row r="5" spans="1:19" ht="15.75" thickBot="1" x14ac:dyDescent="0.3">
      <c r="A5" s="14" t="s">
        <v>56</v>
      </c>
      <c r="B5" s="15">
        <v>2000</v>
      </c>
      <c r="C5" s="15">
        <f>B5+1</f>
        <v>2001</v>
      </c>
      <c r="D5" s="15">
        <f t="shared" ref="D5:S5" si="0">C5+1</f>
        <v>2002</v>
      </c>
      <c r="E5" s="15">
        <f t="shared" si="0"/>
        <v>2003</v>
      </c>
      <c r="F5" s="15">
        <f t="shared" si="0"/>
        <v>2004</v>
      </c>
      <c r="G5" s="15">
        <f t="shared" si="0"/>
        <v>2005</v>
      </c>
      <c r="H5" s="15">
        <f t="shared" si="0"/>
        <v>2006</v>
      </c>
      <c r="I5" s="15">
        <f t="shared" si="0"/>
        <v>2007</v>
      </c>
      <c r="J5" s="15">
        <f t="shared" si="0"/>
        <v>2008</v>
      </c>
      <c r="K5" s="15">
        <f t="shared" si="0"/>
        <v>2009</v>
      </c>
      <c r="L5" s="15">
        <f t="shared" si="0"/>
        <v>2010</v>
      </c>
      <c r="M5" s="15">
        <f t="shared" si="0"/>
        <v>2011</v>
      </c>
      <c r="N5" s="15">
        <f t="shared" si="0"/>
        <v>2012</v>
      </c>
      <c r="O5" s="15">
        <f t="shared" si="0"/>
        <v>2013</v>
      </c>
      <c r="P5" s="15">
        <f t="shared" si="0"/>
        <v>2014</v>
      </c>
      <c r="Q5" s="15">
        <f t="shared" si="0"/>
        <v>2015</v>
      </c>
      <c r="R5" s="15">
        <f t="shared" si="0"/>
        <v>2016</v>
      </c>
      <c r="S5" s="15">
        <f t="shared" si="0"/>
        <v>2017</v>
      </c>
    </row>
    <row r="6" spans="1:19" ht="26.25" thickBot="1" x14ac:dyDescent="0.3">
      <c r="A6" s="13" t="s">
        <v>57</v>
      </c>
      <c r="B6" s="16">
        <v>109</v>
      </c>
      <c r="C6" s="16">
        <v>125</v>
      </c>
      <c r="D6" s="16">
        <v>140</v>
      </c>
      <c r="E6" s="16">
        <v>123</v>
      </c>
      <c r="F6" s="16">
        <v>146</v>
      </c>
      <c r="G6" s="16">
        <v>45</v>
      </c>
      <c r="H6" s="16">
        <v>74</v>
      </c>
      <c r="I6" s="16">
        <v>11</v>
      </c>
      <c r="J6" s="16">
        <v>95</v>
      </c>
      <c r="K6" s="16">
        <v>31</v>
      </c>
      <c r="L6" s="16">
        <v>36</v>
      </c>
      <c r="M6" s="16">
        <v>61</v>
      </c>
      <c r="N6" s="16">
        <v>40</v>
      </c>
      <c r="O6" s="16">
        <v>13</v>
      </c>
      <c r="P6" s="16">
        <v>9</v>
      </c>
      <c r="Q6" s="16">
        <v>20</v>
      </c>
      <c r="R6" s="16">
        <v>27</v>
      </c>
      <c r="S6" s="16">
        <v>48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Local Authority</vt:lpstr>
      <vt:lpstr>Bridport 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</dc:creator>
  <cp:lastModifiedBy>Crawford</cp:lastModifiedBy>
  <dcterms:created xsi:type="dcterms:W3CDTF">2017-02-24T16:21:57Z</dcterms:created>
  <dcterms:modified xsi:type="dcterms:W3CDTF">2019-02-04T10:30:39Z</dcterms:modified>
</cp:coreProperties>
</file>