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840" windowHeight="12060" activeTab="1"/>
  </bookViews>
  <sheets>
    <sheet name="Table 420" sheetId="1" r:id="rId1"/>
    <sheet name="Table 406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" i="2" l="1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T10" i="2"/>
  <c r="F44" i="1" l="1"/>
  <c r="G44" i="1"/>
  <c r="H44" i="1"/>
  <c r="D44" i="1"/>
  <c r="D43" i="1"/>
  <c r="F43" i="1"/>
  <c r="G43" i="1"/>
  <c r="H43" i="1"/>
  <c r="E43" i="1"/>
  <c r="E42" i="1"/>
  <c r="E44" i="1" s="1"/>
  <c r="G42" i="1"/>
  <c r="H42" i="1"/>
  <c r="F42" i="1"/>
  <c r="D42" i="1"/>
  <c r="A43" i="1"/>
  <c r="B43" i="1"/>
  <c r="C43" i="1"/>
  <c r="B42" i="1"/>
  <c r="C42" i="1"/>
  <c r="A42" i="1"/>
  <c r="B41" i="1"/>
  <c r="C41" i="1"/>
  <c r="A41" i="1"/>
  <c r="D17" i="1"/>
  <c r="E17" i="1"/>
  <c r="F17" i="1"/>
  <c r="G17" i="1"/>
  <c r="H17" i="1"/>
  <c r="I17" i="1"/>
  <c r="I16" i="1"/>
  <c r="F16" i="1" s="1"/>
  <c r="G16" i="1" l="1"/>
  <c r="H16" i="1"/>
  <c r="D16" i="1"/>
  <c r="E16" i="1"/>
  <c r="A17" i="1"/>
  <c r="B17" i="1"/>
  <c r="C17" i="1"/>
  <c r="B16" i="1"/>
  <c r="C16" i="1"/>
  <c r="A16" i="1"/>
  <c r="B15" i="1"/>
  <c r="C15" i="1"/>
  <c r="A15" i="1"/>
</calcChain>
</file>

<file path=xl/sharedStrings.xml><?xml version="1.0" encoding="utf-8"?>
<sst xmlns="http://schemas.openxmlformats.org/spreadsheetml/2006/main" count="45" uniqueCount="37">
  <si>
    <t>Changes in household composition, 2016-41</t>
  </si>
  <si>
    <t>Table 420, ONS "2016-based household projections for local authorities and higher administrative areas in England"</t>
  </si>
  <si>
    <t>Area code</t>
  </si>
  <si>
    <t>Area name</t>
  </si>
  <si>
    <t>Year</t>
  </si>
  <si>
    <t>Households with one dependent child</t>
  </si>
  <si>
    <t>Households with two dependent children</t>
  </si>
  <si>
    <t>Households with three or more dependent children</t>
  </si>
  <si>
    <t>One person households: Male</t>
  </si>
  <si>
    <t>One person households: Female</t>
  </si>
  <si>
    <t>Other households with two or more adults</t>
  </si>
  <si>
    <t>E07000052</t>
  </si>
  <si>
    <t>West Dorset</t>
  </si>
  <si>
    <t>2016-based household projections</t>
  </si>
  <si>
    <t>Table 420: Household projections by household type and district, mid-2016 and mid-2041</t>
  </si>
  <si>
    <t>England, counties, local authorities</t>
  </si>
  <si>
    <t>Thousands</t>
  </si>
  <si>
    <t>One person household figures combined for NP, and figures presented in units</t>
  </si>
  <si>
    <t>One person households</t>
  </si>
  <si>
    <t>Figures converted to a more useful graphic</t>
  </si>
  <si>
    <t>Total number households</t>
  </si>
  <si>
    <t>Change</t>
  </si>
  <si>
    <t>With 1 dependent child</t>
  </si>
  <si>
    <t>With + 2 dependent children</t>
  </si>
  <si>
    <t>With 3+ dependent children</t>
  </si>
  <si>
    <t>Households with 2+ adults,
 no dependents</t>
  </si>
  <si>
    <t>Households with 2 dependent children</t>
  </si>
  <si>
    <t>Households with 1 dependent child</t>
  </si>
  <si>
    <t>Households with 3+ dependent children</t>
  </si>
  <si>
    <t>Households with 2+ adults, no dependents</t>
  </si>
  <si>
    <t>Figures expressed in numbers of households</t>
  </si>
  <si>
    <t>Table 406: Household projections, mid-2001 to mid-2041</t>
  </si>
  <si>
    <t>England, regions, counties, local authorities</t>
  </si>
  <si>
    <t>Table 406, ONS "2016-based household projections for local authorities and higher administrative areas in England"</t>
  </si>
  <si>
    <t>Household projections, mid-2001 to mid-2041</t>
  </si>
  <si>
    <t>Relative to 2016</t>
  </si>
  <si>
    <t>No.of Households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</si>
</sst>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3" fontId="2" fillId="0" borderId="0" xfId="0" applyNumberFormat="1" applyFont="1"/>
    <xf numFmtId="1" fontId="2" fillId="0" borderId="0" xfId="0" applyNumberFormat="1" applyFont="1"/>
    <xf numFmtId="3" fontId="2" fillId="0" borderId="1" xfId="0" applyNumberFormat="1" applyFont="1" applyBorder="1" applyAlignment="1">
      <alignment wrapText="1"/>
    </xf>
    <xf numFmtId="164" fontId="2" fillId="0" borderId="0" xfId="0" applyNumberFormat="1" applyFont="1"/>
    <xf numFmtId="0" fontId="1" fillId="0" borderId="0" xfId="0" applyFont="1"/>
    <xf numFmtId="3" fontId="0" fillId="0" borderId="0" xfId="0" applyNumberFormat="1"/>
    <xf numFmtId="165" fontId="0" fillId="0" borderId="0" xfId="0" applyNumberFormat="1"/>
    <xf numFmtId="164" fontId="0" fillId="0" borderId="0" xfId="0" applyNumberFormat="1"/>
    <xf numFmtId="49" fontId="0" fillId="0" borderId="0" xfId="0" applyNumberFormat="1"/>
    <xf numFmtId="3" fontId="0" fillId="0" borderId="1" xfId="0" applyNumberFormat="1" applyFont="1" applyBorder="1" applyAlignment="1">
      <alignment wrapText="1"/>
    </xf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baseline="0">
                <a:solidFill>
                  <a:sysClr val="windowText" lastClr="000000"/>
                </a:solidFill>
              </a:rPr>
              <a:t>West Dorset household composition, percent, 2016-41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420'!$C$16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'Table 420'!$D$15:$H$15</c:f>
              <c:strCache>
                <c:ptCount val="5"/>
                <c:pt idx="0">
                  <c:v>One person households</c:v>
                </c:pt>
                <c:pt idx="1">
                  <c:v>Households with 1 dependent child</c:v>
                </c:pt>
                <c:pt idx="2">
                  <c:v>Households with 2 dependent children</c:v>
                </c:pt>
                <c:pt idx="3">
                  <c:v>Households with 3+ dependent children</c:v>
                </c:pt>
                <c:pt idx="4">
                  <c:v>Households with 2+ adults, no dependents</c:v>
                </c:pt>
              </c:strCache>
            </c:strRef>
          </c:cat>
          <c:val>
            <c:numRef>
              <c:f>'Table 420'!$D$16:$H$16</c:f>
              <c:numCache>
                <c:formatCode>0.0%</c:formatCode>
                <c:ptCount val="5"/>
                <c:pt idx="0">
                  <c:v>0.32965117545809092</c:v>
                </c:pt>
                <c:pt idx="1">
                  <c:v>9.4232738523215037E-2</c:v>
                </c:pt>
                <c:pt idx="2">
                  <c:v>8.5125389459006037E-2</c:v>
                </c:pt>
                <c:pt idx="3">
                  <c:v>3.242041963527028E-2</c:v>
                </c:pt>
                <c:pt idx="4">
                  <c:v>0.45857027692441776</c:v>
                </c:pt>
              </c:numCache>
            </c:numRef>
          </c:val>
        </c:ser>
        <c:ser>
          <c:idx val="1"/>
          <c:order val="1"/>
          <c:tx>
            <c:strRef>
              <c:f>'Table 420'!$C$17</c:f>
              <c:strCache>
                <c:ptCount val="1"/>
                <c:pt idx="0">
                  <c:v>2041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'Table 420'!$D$15:$H$15</c:f>
              <c:strCache>
                <c:ptCount val="5"/>
                <c:pt idx="0">
                  <c:v>One person households</c:v>
                </c:pt>
                <c:pt idx="1">
                  <c:v>Households with 1 dependent child</c:v>
                </c:pt>
                <c:pt idx="2">
                  <c:v>Households with 2 dependent children</c:v>
                </c:pt>
                <c:pt idx="3">
                  <c:v>Households with 3+ dependent children</c:v>
                </c:pt>
                <c:pt idx="4">
                  <c:v>Households with 2+ adults, no dependents</c:v>
                </c:pt>
              </c:strCache>
            </c:strRef>
          </c:cat>
          <c:val>
            <c:numRef>
              <c:f>'Table 420'!$D$17:$H$17</c:f>
              <c:numCache>
                <c:formatCode>0.0%</c:formatCode>
                <c:ptCount val="5"/>
                <c:pt idx="0">
                  <c:v>0.36380014858841009</c:v>
                </c:pt>
                <c:pt idx="1">
                  <c:v>7.5854383358098063E-2</c:v>
                </c:pt>
                <c:pt idx="2">
                  <c:v>6.6679049034175333E-2</c:v>
                </c:pt>
                <c:pt idx="3">
                  <c:v>2.4944279346210994E-2</c:v>
                </c:pt>
                <c:pt idx="4">
                  <c:v>0.4687221396731055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273600"/>
        <c:axId val="241979776"/>
      </c:barChart>
      <c:catAx>
        <c:axId val="19127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979776"/>
        <c:crosses val="autoZero"/>
        <c:auto val="1"/>
        <c:lblAlgn val="ctr"/>
        <c:lblOffset val="100"/>
        <c:noMultiLvlLbl val="0"/>
      </c:catAx>
      <c:valAx>
        <c:axId val="24197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27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274225041156725"/>
          <c:y val="0.90786085074694967"/>
          <c:w val="0.19451549917686545"/>
          <c:h val="6.86885691743311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baseline="0">
                <a:solidFill>
                  <a:sysClr val="windowText" lastClr="000000"/>
                </a:solidFill>
              </a:rPr>
              <a:t>West Dorset Household Composition in 2041, relative to 2016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420'!$C$44</c:f>
              <c:strCache>
                <c:ptCount val="1"/>
                <c:pt idx="0">
                  <c:v>Change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 420'!$D$41:$H$41</c:f>
              <c:strCache>
                <c:ptCount val="5"/>
                <c:pt idx="0">
                  <c:v>One person households</c:v>
                </c:pt>
                <c:pt idx="1">
                  <c:v>Households with 2+ adults,
 no dependents</c:v>
                </c:pt>
                <c:pt idx="2">
                  <c:v>With 1 dependent child</c:v>
                </c:pt>
                <c:pt idx="3">
                  <c:v>With + 2 dependent children</c:v>
                </c:pt>
                <c:pt idx="4">
                  <c:v>With 3+ dependent children</c:v>
                </c:pt>
              </c:strCache>
            </c:strRef>
          </c:cat>
          <c:val>
            <c:numRef>
              <c:f>'Table 420'!$D$44:$H$44</c:f>
              <c:numCache>
                <c:formatCode>#,##0</c:formatCode>
                <c:ptCount val="5"/>
                <c:pt idx="0">
                  <c:v>4457.0000000000018</c:v>
                </c:pt>
                <c:pt idx="1">
                  <c:v>4189</c:v>
                </c:pt>
                <c:pt idx="2">
                  <c:v>-241.00000000000045</c:v>
                </c:pt>
                <c:pt idx="3">
                  <c:v>-317</c:v>
                </c:pt>
                <c:pt idx="4">
                  <c:v>-145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42016640"/>
        <c:axId val="242018176"/>
      </c:barChart>
      <c:catAx>
        <c:axId val="2420166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018176"/>
        <c:crosses val="autoZero"/>
        <c:auto val="1"/>
        <c:lblAlgn val="ctr"/>
        <c:lblOffset val="500"/>
        <c:noMultiLvlLbl val="0"/>
      </c:catAx>
      <c:valAx>
        <c:axId val="2420181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016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baseline="0">
                <a:solidFill>
                  <a:sysClr val="windowText" lastClr="000000"/>
                </a:solidFill>
              </a:rPr>
              <a:t>Number of households, W.Dorset, 2016-41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'Table 406'!$C$10</c:f>
              <c:strCache>
                <c:ptCount val="1"/>
                <c:pt idx="0">
                  <c:v>Relative to 2016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'Table 406'!$S$8:$AR$8</c:f>
              <c:numCache>
                <c:formatCode>General</c:formatCode>
                <c:ptCount val="2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</c:numCache>
            </c:numRef>
          </c:cat>
          <c:val>
            <c:numRef>
              <c:f>'Table 406'!$S$10:$AR$10</c:f>
              <c:numCache>
                <c:formatCode>0.0%</c:formatCode>
                <c:ptCount val="26"/>
                <c:pt idx="0">
                  <c:v>0</c:v>
                </c:pt>
                <c:pt idx="1">
                  <c:v>6.6890360815758942E-3</c:v>
                </c:pt>
                <c:pt idx="2">
                  <c:v>1.3726686421474676E-2</c:v>
                </c:pt>
                <c:pt idx="3">
                  <c:v>2.0590029632211904E-2</c:v>
                </c:pt>
                <c:pt idx="4">
                  <c:v>2.7932717448143629E-2</c:v>
                </c:pt>
                <c:pt idx="5">
                  <c:v>3.4185985706815414E-2</c:v>
                </c:pt>
                <c:pt idx="6">
                  <c:v>4.2748823426878024E-2</c:v>
                </c:pt>
                <c:pt idx="7">
                  <c:v>5.0592644239149331E-2</c:v>
                </c:pt>
                <c:pt idx="8">
                  <c:v>5.8894021265469609E-2</c:v>
                </c:pt>
                <c:pt idx="9">
                  <c:v>6.7042879553773638E-2</c:v>
                </c:pt>
                <c:pt idx="10">
                  <c:v>7.4777758410319084E-2</c:v>
                </c:pt>
                <c:pt idx="11">
                  <c:v>8.3035558654348973E-2</c:v>
                </c:pt>
                <c:pt idx="12">
                  <c:v>9.0726860728603809E-2</c:v>
                </c:pt>
                <c:pt idx="13">
                  <c:v>9.8156702109116312E-2</c:v>
                </c:pt>
                <c:pt idx="14">
                  <c:v>0.10552117831619312</c:v>
                </c:pt>
                <c:pt idx="15">
                  <c:v>0.11268955900296307</c:v>
                </c:pt>
                <c:pt idx="16">
                  <c:v>0.11970542095171699</c:v>
                </c:pt>
                <c:pt idx="17">
                  <c:v>0.12641624542443775</c:v>
                </c:pt>
                <c:pt idx="18">
                  <c:v>0.13310528150601364</c:v>
                </c:pt>
                <c:pt idx="19">
                  <c:v>0.13940212654697559</c:v>
                </c:pt>
                <c:pt idx="20">
                  <c:v>0.14535035732961465</c:v>
                </c:pt>
                <c:pt idx="21">
                  <c:v>0.15101533902736608</c:v>
                </c:pt>
                <c:pt idx="22">
                  <c:v>0.15683283946313398</c:v>
                </c:pt>
                <c:pt idx="23">
                  <c:v>0.16241066759630463</c:v>
                </c:pt>
                <c:pt idx="24">
                  <c:v>0.16772703503573294</c:v>
                </c:pt>
                <c:pt idx="25">
                  <c:v>0.17308697925745165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marker val="1"/>
        <c:smooth val="0"/>
        <c:axId val="245005312"/>
        <c:axId val="245003392"/>
      </c:lineChart>
      <c:lineChart>
        <c:grouping val="standard"/>
        <c:varyColors val="0"/>
        <c:ser>
          <c:idx val="0"/>
          <c:order val="0"/>
          <c:tx>
            <c:strRef>
              <c:f>'Table 406'!$C$9</c:f>
              <c:strCache>
                <c:ptCount val="1"/>
                <c:pt idx="0">
                  <c:v>No.of Households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'Table 406'!$S$8:$AR$8</c:f>
              <c:numCache>
                <c:formatCode>General</c:formatCode>
                <c:ptCount val="2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</c:numCache>
            </c:numRef>
          </c:cat>
          <c:val>
            <c:numRef>
              <c:f>'Table 406'!$S$9:$AR$9</c:f>
              <c:numCache>
                <c:formatCode>#,##0.000</c:formatCode>
                <c:ptCount val="26"/>
                <c:pt idx="0">
                  <c:v>45.896000000000001</c:v>
                </c:pt>
                <c:pt idx="1">
                  <c:v>46.203000000000003</c:v>
                </c:pt>
                <c:pt idx="2">
                  <c:v>46.526000000000003</c:v>
                </c:pt>
                <c:pt idx="3">
                  <c:v>46.841000000000001</c:v>
                </c:pt>
                <c:pt idx="4">
                  <c:v>47.177999999999997</c:v>
                </c:pt>
                <c:pt idx="5">
                  <c:v>47.465000000000003</c:v>
                </c:pt>
                <c:pt idx="6">
                  <c:v>47.857999999999997</c:v>
                </c:pt>
                <c:pt idx="7">
                  <c:v>48.218000000000004</c:v>
                </c:pt>
                <c:pt idx="8">
                  <c:v>48.598999999999997</c:v>
                </c:pt>
                <c:pt idx="9">
                  <c:v>48.972999999999999</c:v>
                </c:pt>
                <c:pt idx="10">
                  <c:v>49.328000000000003</c:v>
                </c:pt>
                <c:pt idx="11">
                  <c:v>49.707000000000001</c:v>
                </c:pt>
                <c:pt idx="12">
                  <c:v>50.06</c:v>
                </c:pt>
                <c:pt idx="13">
                  <c:v>50.401000000000003</c:v>
                </c:pt>
                <c:pt idx="14">
                  <c:v>50.738999999999997</c:v>
                </c:pt>
                <c:pt idx="15">
                  <c:v>51.067999999999998</c:v>
                </c:pt>
                <c:pt idx="16">
                  <c:v>51.39</c:v>
                </c:pt>
                <c:pt idx="17">
                  <c:v>51.698</c:v>
                </c:pt>
                <c:pt idx="18">
                  <c:v>52.005000000000003</c:v>
                </c:pt>
                <c:pt idx="19">
                  <c:v>52.293999999999997</c:v>
                </c:pt>
                <c:pt idx="20">
                  <c:v>52.567</c:v>
                </c:pt>
                <c:pt idx="21">
                  <c:v>52.826999999999998</c:v>
                </c:pt>
                <c:pt idx="22">
                  <c:v>53.094000000000001</c:v>
                </c:pt>
                <c:pt idx="23">
                  <c:v>53.35</c:v>
                </c:pt>
                <c:pt idx="24">
                  <c:v>53.594000000000001</c:v>
                </c:pt>
                <c:pt idx="25">
                  <c:v>53.84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marker val="1"/>
        <c:smooth val="0"/>
        <c:axId val="245021312"/>
        <c:axId val="245019392"/>
      </c:lineChart>
      <c:valAx>
        <c:axId val="24500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aseline="0">
                    <a:solidFill>
                      <a:srgbClr val="FF0000"/>
                    </a:solidFill>
                  </a:rPr>
                  <a:t>Change from  2016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005312"/>
        <c:crosses val="autoZero"/>
        <c:crossBetween val="between"/>
      </c:valAx>
      <c:catAx>
        <c:axId val="24500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003392"/>
        <c:crosses val="autoZero"/>
        <c:auto val="1"/>
        <c:lblAlgn val="ctr"/>
        <c:lblOffset val="100"/>
        <c:noMultiLvlLbl val="0"/>
      </c:catAx>
      <c:valAx>
        <c:axId val="2450193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aseline="0">
                    <a:solidFill>
                      <a:srgbClr val="00B050"/>
                    </a:solidFill>
                  </a:rPr>
                  <a:t>Number of households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021312"/>
        <c:crosses val="max"/>
        <c:crossBetween val="between"/>
      </c:valAx>
      <c:catAx>
        <c:axId val="24502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50193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17</xdr:row>
      <xdr:rowOff>190499</xdr:rowOff>
    </xdr:from>
    <xdr:to>
      <xdr:col>7</xdr:col>
      <xdr:colOff>800100</xdr:colOff>
      <xdr:row>37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46</xdr:row>
      <xdr:rowOff>38100</xdr:rowOff>
    </xdr:from>
    <xdr:to>
      <xdr:col>7</xdr:col>
      <xdr:colOff>790575</xdr:colOff>
      <xdr:row>60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13</xdr:col>
      <xdr:colOff>428625</xdr:colOff>
      <xdr:row>31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A2" sqref="A2"/>
    </sheetView>
  </sheetViews>
  <sheetFormatPr defaultRowHeight="15" x14ac:dyDescent="0.25"/>
  <cols>
    <col min="1" max="9" width="12.7109375" customWidth="1"/>
  </cols>
  <sheetData>
    <row r="1" spans="1:9" x14ac:dyDescent="0.25">
      <c r="A1" t="s">
        <v>0</v>
      </c>
    </row>
    <row r="2" spans="1:9" x14ac:dyDescent="0.25">
      <c r="A2" t="s">
        <v>1</v>
      </c>
    </row>
    <row r="4" spans="1:9" x14ac:dyDescent="0.25">
      <c r="A4" s="5" t="s">
        <v>13</v>
      </c>
    </row>
    <row r="5" spans="1:9" x14ac:dyDescent="0.25">
      <c r="A5" s="5" t="s">
        <v>14</v>
      </c>
    </row>
    <row r="6" spans="1:9" x14ac:dyDescent="0.25">
      <c r="A6" s="5" t="s">
        <v>15</v>
      </c>
    </row>
    <row r="7" spans="1:9" x14ac:dyDescent="0.25">
      <c r="A7" s="5" t="s">
        <v>16</v>
      </c>
    </row>
    <row r="8" spans="1:9" ht="64.5" x14ac:dyDescent="0.25">
      <c r="A8" s="3" t="s">
        <v>2</v>
      </c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  <c r="H8" s="3" t="s">
        <v>9</v>
      </c>
      <c r="I8" s="3" t="s">
        <v>10</v>
      </c>
    </row>
    <row r="9" spans="1:9" x14ac:dyDescent="0.25">
      <c r="A9" s="1" t="s">
        <v>11</v>
      </c>
      <c r="B9" s="1" t="s">
        <v>12</v>
      </c>
      <c r="C9" s="2">
        <v>2016</v>
      </c>
      <c r="D9" s="4">
        <v>4.3250000000000002</v>
      </c>
      <c r="E9" s="4">
        <v>3.907</v>
      </c>
      <c r="F9" s="4">
        <v>1.488</v>
      </c>
      <c r="G9" s="4">
        <v>6.0679999999999996</v>
      </c>
      <c r="H9" s="4">
        <v>9.0619999999999994</v>
      </c>
      <c r="I9" s="4">
        <v>21.047000000000001</v>
      </c>
    </row>
    <row r="10" spans="1:9" x14ac:dyDescent="0.25">
      <c r="A10" s="1" t="s">
        <v>11</v>
      </c>
      <c r="B10" s="1" t="s">
        <v>12</v>
      </c>
      <c r="C10" s="2">
        <v>2041</v>
      </c>
      <c r="D10" s="4">
        <v>4.0839999999999996</v>
      </c>
      <c r="E10" s="4">
        <v>3.59</v>
      </c>
      <c r="F10" s="4">
        <v>1.343</v>
      </c>
      <c r="G10" s="4">
        <v>7.718</v>
      </c>
      <c r="H10" s="4">
        <v>11.869</v>
      </c>
      <c r="I10" s="4">
        <v>25.236000000000001</v>
      </c>
    </row>
    <row r="12" spans="1:9" x14ac:dyDescent="0.25">
      <c r="A12" t="s">
        <v>17</v>
      </c>
    </row>
    <row r="14" spans="1:9" x14ac:dyDescent="0.25">
      <c r="A14" s="5" t="s">
        <v>19</v>
      </c>
    </row>
    <row r="15" spans="1:9" ht="51.75" x14ac:dyDescent="0.25">
      <c r="A15" s="3" t="str">
        <f>A8</f>
        <v>Area code</v>
      </c>
      <c r="B15" s="3" t="str">
        <f t="shared" ref="B15:C15" si="0">B8</f>
        <v>Area name</v>
      </c>
      <c r="C15" s="3" t="str">
        <f t="shared" si="0"/>
        <v>Year</v>
      </c>
      <c r="D15" s="3" t="s">
        <v>18</v>
      </c>
      <c r="E15" s="3" t="s">
        <v>27</v>
      </c>
      <c r="F15" s="3" t="s">
        <v>26</v>
      </c>
      <c r="G15" s="3" t="s">
        <v>28</v>
      </c>
      <c r="H15" s="3" t="s">
        <v>29</v>
      </c>
      <c r="I15" s="3" t="s">
        <v>20</v>
      </c>
    </row>
    <row r="16" spans="1:9" x14ac:dyDescent="0.25">
      <c r="A16" s="6" t="str">
        <f>A9</f>
        <v>E07000052</v>
      </c>
      <c r="B16" s="6" t="str">
        <f t="shared" ref="B16:C17" si="1">B9</f>
        <v>West Dorset</v>
      </c>
      <c r="C16" s="2">
        <f t="shared" si="1"/>
        <v>2016</v>
      </c>
      <c r="D16" s="7">
        <f>(G9+H9)/I16</f>
        <v>0.32965117545809092</v>
      </c>
      <c r="E16" s="7">
        <f>D9/I16</f>
        <v>9.4232738523215037E-2</v>
      </c>
      <c r="F16" s="7">
        <f>E9/I16</f>
        <v>8.5125389459006037E-2</v>
      </c>
      <c r="G16" s="7">
        <f>F9/I16</f>
        <v>3.242041963527028E-2</v>
      </c>
      <c r="H16" s="7">
        <f>(I9)/I16</f>
        <v>0.45857027692441776</v>
      </c>
      <c r="I16" s="8">
        <f>SUM(D9:I9)</f>
        <v>45.896999999999998</v>
      </c>
    </row>
    <row r="17" spans="1:9" x14ac:dyDescent="0.25">
      <c r="A17" s="6" t="str">
        <f>A10</f>
        <v>E07000052</v>
      </c>
      <c r="B17" s="6" t="str">
        <f t="shared" si="1"/>
        <v>West Dorset</v>
      </c>
      <c r="C17" s="2">
        <f t="shared" si="1"/>
        <v>2041</v>
      </c>
      <c r="D17" s="7">
        <f>(G10+H10)/I17</f>
        <v>0.36380014858841009</v>
      </c>
      <c r="E17" s="7">
        <f>D10/I17</f>
        <v>7.5854383358098063E-2</v>
      </c>
      <c r="F17" s="7">
        <f>E10/I17</f>
        <v>6.6679049034175333E-2</v>
      </c>
      <c r="G17" s="7">
        <f>F10/I17</f>
        <v>2.4944279346210994E-2</v>
      </c>
      <c r="H17" s="7">
        <f>(I10)/I17</f>
        <v>0.4687221396731055</v>
      </c>
      <c r="I17" s="8">
        <f>SUM(D10:I10)</f>
        <v>53.84</v>
      </c>
    </row>
    <row r="40" spans="1:9" x14ac:dyDescent="0.25">
      <c r="A40" s="5" t="s">
        <v>30</v>
      </c>
    </row>
    <row r="41" spans="1:9" ht="64.5" x14ac:dyDescent="0.25">
      <c r="A41" s="3" t="str">
        <f>A15</f>
        <v>Area code</v>
      </c>
      <c r="B41" s="3" t="str">
        <f t="shared" ref="B41:C41" si="2">B15</f>
        <v>Area name</v>
      </c>
      <c r="C41" s="3" t="str">
        <f t="shared" si="2"/>
        <v>Year</v>
      </c>
      <c r="D41" s="3" t="s">
        <v>18</v>
      </c>
      <c r="E41" s="3" t="s">
        <v>25</v>
      </c>
      <c r="F41" s="3" t="s">
        <v>22</v>
      </c>
      <c r="G41" s="3" t="s">
        <v>23</v>
      </c>
      <c r="H41" s="10" t="s">
        <v>24</v>
      </c>
      <c r="I41" s="3"/>
    </row>
    <row r="42" spans="1:9" x14ac:dyDescent="0.25">
      <c r="A42" s="6" t="str">
        <f>A16</f>
        <v>E07000052</v>
      </c>
      <c r="B42" s="6" t="str">
        <f t="shared" ref="B42:C43" si="3">B16</f>
        <v>West Dorset</v>
      </c>
      <c r="C42" s="9">
        <f t="shared" si="3"/>
        <v>2016</v>
      </c>
      <c r="D42" s="6">
        <f>(G9+H9)*1000</f>
        <v>15129.999999999998</v>
      </c>
      <c r="E42" s="6">
        <f>I9*1000</f>
        <v>21047</v>
      </c>
      <c r="F42" s="6">
        <f t="shared" ref="F42:H43" si="4">D9*1000</f>
        <v>4325</v>
      </c>
      <c r="G42" s="6">
        <f t="shared" si="4"/>
        <v>3907</v>
      </c>
      <c r="H42" s="6">
        <f t="shared" si="4"/>
        <v>1488</v>
      </c>
    </row>
    <row r="43" spans="1:9" x14ac:dyDescent="0.25">
      <c r="A43" s="6" t="str">
        <f>A17</f>
        <v>E07000052</v>
      </c>
      <c r="B43" s="6" t="str">
        <f t="shared" si="3"/>
        <v>West Dorset</v>
      </c>
      <c r="C43" s="9">
        <f t="shared" si="3"/>
        <v>2041</v>
      </c>
      <c r="D43" s="6">
        <f>(G10+H10)*1000</f>
        <v>19587</v>
      </c>
      <c r="E43" s="6">
        <f>I10*1000</f>
        <v>25236</v>
      </c>
      <c r="F43" s="6">
        <f t="shared" si="4"/>
        <v>4083.9999999999995</v>
      </c>
      <c r="G43" s="6">
        <f t="shared" si="4"/>
        <v>3590</v>
      </c>
      <c r="H43" s="6">
        <f t="shared" si="4"/>
        <v>1343</v>
      </c>
    </row>
    <row r="44" spans="1:9" x14ac:dyDescent="0.25">
      <c r="C44" t="s">
        <v>21</v>
      </c>
      <c r="D44" s="6">
        <f>D43-D42</f>
        <v>4457.0000000000018</v>
      </c>
      <c r="E44" s="6">
        <f>E43-E42</f>
        <v>4189</v>
      </c>
      <c r="F44" s="6">
        <f>F43-F42</f>
        <v>-241.00000000000045</v>
      </c>
      <c r="G44" s="6">
        <f>G43-G42</f>
        <v>-317</v>
      </c>
      <c r="H44" s="6">
        <f>H43-H42</f>
        <v>-145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"/>
  <sheetViews>
    <sheetView tabSelected="1" workbookViewId="0"/>
  </sheetViews>
  <sheetFormatPr defaultRowHeight="15" x14ac:dyDescent="0.25"/>
  <cols>
    <col min="1" max="1" width="10.7109375" customWidth="1"/>
    <col min="2" max="3" width="11.7109375" customWidth="1"/>
    <col min="4" max="44" width="6.7109375" customWidth="1"/>
  </cols>
  <sheetData>
    <row r="1" spans="1:44" x14ac:dyDescent="0.25">
      <c r="A1" t="s">
        <v>34</v>
      </c>
    </row>
    <row r="2" spans="1:44" x14ac:dyDescent="0.25">
      <c r="A2" s="11" t="s">
        <v>33</v>
      </c>
    </row>
    <row r="4" spans="1:44" x14ac:dyDescent="0.25">
      <c r="A4" s="11" t="s">
        <v>31</v>
      </c>
    </row>
    <row r="5" spans="1:44" x14ac:dyDescent="0.25">
      <c r="A5" s="11" t="s">
        <v>32</v>
      </c>
    </row>
    <row r="6" spans="1:44" x14ac:dyDescent="0.25">
      <c r="A6" s="11" t="s">
        <v>16</v>
      </c>
    </row>
    <row r="8" spans="1:44" s="14" customFormat="1" ht="12.75" x14ac:dyDescent="0.2">
      <c r="A8" s="12" t="s">
        <v>2</v>
      </c>
      <c r="B8" s="12" t="s">
        <v>3</v>
      </c>
      <c r="C8" s="12"/>
      <c r="D8" s="13">
        <v>2001</v>
      </c>
      <c r="E8" s="13">
        <v>2002</v>
      </c>
      <c r="F8" s="13">
        <v>2003</v>
      </c>
      <c r="G8" s="13">
        <v>2004</v>
      </c>
      <c r="H8" s="13">
        <v>2005</v>
      </c>
      <c r="I8" s="13">
        <v>2006</v>
      </c>
      <c r="J8" s="13">
        <v>2007</v>
      </c>
      <c r="K8" s="13">
        <v>2008</v>
      </c>
      <c r="L8" s="13">
        <v>2009</v>
      </c>
      <c r="M8" s="13">
        <v>2010</v>
      </c>
      <c r="N8" s="13">
        <v>2011</v>
      </c>
      <c r="O8" s="13">
        <v>2012</v>
      </c>
      <c r="P8" s="13">
        <v>2013</v>
      </c>
      <c r="Q8" s="13">
        <v>2014</v>
      </c>
      <c r="R8" s="13">
        <v>2015</v>
      </c>
      <c r="S8" s="13">
        <v>2016</v>
      </c>
      <c r="T8" s="13">
        <v>2017</v>
      </c>
      <c r="U8" s="13">
        <v>2018</v>
      </c>
      <c r="V8" s="13">
        <v>2019</v>
      </c>
      <c r="W8" s="13">
        <v>2020</v>
      </c>
      <c r="X8" s="13">
        <v>2021</v>
      </c>
      <c r="Y8" s="13">
        <v>2022</v>
      </c>
      <c r="Z8" s="13">
        <v>2023</v>
      </c>
      <c r="AA8" s="13">
        <v>2024</v>
      </c>
      <c r="AB8" s="13">
        <v>2025</v>
      </c>
      <c r="AC8" s="13">
        <v>2026</v>
      </c>
      <c r="AD8" s="13">
        <v>2027</v>
      </c>
      <c r="AE8" s="13">
        <v>2028</v>
      </c>
      <c r="AF8" s="13">
        <v>2029</v>
      </c>
      <c r="AG8" s="13">
        <v>2030</v>
      </c>
      <c r="AH8" s="13">
        <v>2031</v>
      </c>
      <c r="AI8" s="13">
        <v>2032</v>
      </c>
      <c r="AJ8" s="13">
        <v>2033</v>
      </c>
      <c r="AK8" s="13">
        <v>2034</v>
      </c>
      <c r="AL8" s="13">
        <v>2035</v>
      </c>
      <c r="AM8" s="13">
        <v>2036</v>
      </c>
      <c r="AN8" s="13">
        <v>2037</v>
      </c>
      <c r="AO8" s="13">
        <v>2038</v>
      </c>
      <c r="AP8" s="13">
        <v>2039</v>
      </c>
      <c r="AQ8" s="13">
        <v>2040</v>
      </c>
      <c r="AR8" s="13">
        <v>2041</v>
      </c>
    </row>
    <row r="9" spans="1:44" s="14" customFormat="1" ht="25.5" x14ac:dyDescent="0.2">
      <c r="A9" s="14" t="s">
        <v>11</v>
      </c>
      <c r="B9" s="14" t="s">
        <v>12</v>
      </c>
      <c r="C9" s="15" t="s">
        <v>36</v>
      </c>
      <c r="D9" s="4">
        <v>40.450000000000003</v>
      </c>
      <c r="E9" s="4">
        <v>40.965000000000003</v>
      </c>
      <c r="F9" s="4">
        <v>41.508000000000003</v>
      </c>
      <c r="G9" s="4">
        <v>41.884999999999998</v>
      </c>
      <c r="H9" s="4">
        <v>42.226999999999997</v>
      </c>
      <c r="I9" s="4">
        <v>42.625999999999998</v>
      </c>
      <c r="J9" s="4">
        <v>43.058999999999997</v>
      </c>
      <c r="K9" s="4">
        <v>43.384999999999998</v>
      </c>
      <c r="L9" s="4">
        <v>43.558999999999997</v>
      </c>
      <c r="M9" s="4">
        <v>43.884999999999998</v>
      </c>
      <c r="N9" s="4">
        <v>44.314</v>
      </c>
      <c r="O9" s="4">
        <v>44.533000000000001</v>
      </c>
      <c r="P9" s="4">
        <v>44.780999999999999</v>
      </c>
      <c r="Q9" s="4">
        <v>45.170999999999999</v>
      </c>
      <c r="R9" s="4">
        <v>45.491</v>
      </c>
      <c r="S9" s="4">
        <v>45.896000000000001</v>
      </c>
      <c r="T9" s="4">
        <v>46.203000000000003</v>
      </c>
      <c r="U9" s="4">
        <v>46.526000000000003</v>
      </c>
      <c r="V9" s="4">
        <v>46.841000000000001</v>
      </c>
      <c r="W9" s="4">
        <v>47.177999999999997</v>
      </c>
      <c r="X9" s="4">
        <v>47.465000000000003</v>
      </c>
      <c r="Y9" s="4">
        <v>47.857999999999997</v>
      </c>
      <c r="Z9" s="4">
        <v>48.218000000000004</v>
      </c>
      <c r="AA9" s="4">
        <v>48.598999999999997</v>
      </c>
      <c r="AB9" s="4">
        <v>48.972999999999999</v>
      </c>
      <c r="AC9" s="4">
        <v>49.328000000000003</v>
      </c>
      <c r="AD9" s="4">
        <v>49.707000000000001</v>
      </c>
      <c r="AE9" s="4">
        <v>50.06</v>
      </c>
      <c r="AF9" s="4">
        <v>50.401000000000003</v>
      </c>
      <c r="AG9" s="4">
        <v>50.738999999999997</v>
      </c>
      <c r="AH9" s="4">
        <v>51.067999999999998</v>
      </c>
      <c r="AI9" s="4">
        <v>51.39</v>
      </c>
      <c r="AJ9" s="4">
        <v>51.698</v>
      </c>
      <c r="AK9" s="4">
        <v>52.005000000000003</v>
      </c>
      <c r="AL9" s="4">
        <v>52.293999999999997</v>
      </c>
      <c r="AM9" s="4">
        <v>52.567</v>
      </c>
      <c r="AN9" s="4">
        <v>52.826999999999998</v>
      </c>
      <c r="AO9" s="4">
        <v>53.094000000000001</v>
      </c>
      <c r="AP9" s="4">
        <v>53.35</v>
      </c>
      <c r="AQ9" s="4">
        <v>53.594000000000001</v>
      </c>
      <c r="AR9" s="4">
        <v>53.84</v>
      </c>
    </row>
    <row r="10" spans="1:44" ht="26.25" x14ac:dyDescent="0.25">
      <c r="C10" s="15" t="s">
        <v>35</v>
      </c>
      <c r="S10" s="7">
        <v>0</v>
      </c>
      <c r="T10" s="7">
        <f>(T9/$S9)-1</f>
        <v>6.6890360815758942E-3</v>
      </c>
      <c r="U10" s="7">
        <f t="shared" ref="U10:AR10" si="0">(U9/$S9)-1</f>
        <v>1.3726686421474676E-2</v>
      </c>
      <c r="V10" s="7">
        <f t="shared" si="0"/>
        <v>2.0590029632211904E-2</v>
      </c>
      <c r="W10" s="7">
        <f t="shared" si="0"/>
        <v>2.7932717448143629E-2</v>
      </c>
      <c r="X10" s="7">
        <f t="shared" si="0"/>
        <v>3.4185985706815414E-2</v>
      </c>
      <c r="Y10" s="7">
        <f t="shared" si="0"/>
        <v>4.2748823426878024E-2</v>
      </c>
      <c r="Z10" s="7">
        <f t="shared" si="0"/>
        <v>5.0592644239149331E-2</v>
      </c>
      <c r="AA10" s="7">
        <f t="shared" si="0"/>
        <v>5.8894021265469609E-2</v>
      </c>
      <c r="AB10" s="7">
        <f t="shared" si="0"/>
        <v>6.7042879553773638E-2</v>
      </c>
      <c r="AC10" s="7">
        <f t="shared" si="0"/>
        <v>7.4777758410319084E-2</v>
      </c>
      <c r="AD10" s="7">
        <f t="shared" si="0"/>
        <v>8.3035558654348973E-2</v>
      </c>
      <c r="AE10" s="7">
        <f t="shared" si="0"/>
        <v>9.0726860728603809E-2</v>
      </c>
      <c r="AF10" s="7">
        <f t="shared" si="0"/>
        <v>9.8156702109116312E-2</v>
      </c>
      <c r="AG10" s="7">
        <f t="shared" si="0"/>
        <v>0.10552117831619312</v>
      </c>
      <c r="AH10" s="7">
        <f t="shared" si="0"/>
        <v>0.11268955900296307</v>
      </c>
      <c r="AI10" s="7">
        <f t="shared" si="0"/>
        <v>0.11970542095171699</v>
      </c>
      <c r="AJ10" s="7">
        <f t="shared" si="0"/>
        <v>0.12641624542443775</v>
      </c>
      <c r="AK10" s="7">
        <f t="shared" si="0"/>
        <v>0.13310528150601364</v>
      </c>
      <c r="AL10" s="7">
        <f t="shared" si="0"/>
        <v>0.13940212654697559</v>
      </c>
      <c r="AM10" s="7">
        <f t="shared" si="0"/>
        <v>0.14535035732961465</v>
      </c>
      <c r="AN10" s="7">
        <f t="shared" si="0"/>
        <v>0.15101533902736608</v>
      </c>
      <c r="AO10" s="7">
        <f t="shared" si="0"/>
        <v>0.15683283946313398</v>
      </c>
      <c r="AP10" s="7">
        <f t="shared" si="0"/>
        <v>0.16241066759630463</v>
      </c>
      <c r="AQ10" s="7">
        <f t="shared" si="0"/>
        <v>0.16772703503573294</v>
      </c>
      <c r="AR10" s="7">
        <f t="shared" si="0"/>
        <v>0.17308697925745165</v>
      </c>
    </row>
  </sheetData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420</vt:lpstr>
      <vt:lpstr>Table 406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</dc:creator>
  <cp:lastModifiedBy>yardes</cp:lastModifiedBy>
  <cp:lastPrinted>2019-04-08T15:33:38Z</cp:lastPrinted>
  <dcterms:created xsi:type="dcterms:W3CDTF">2019-02-06T16:50:42Z</dcterms:created>
  <dcterms:modified xsi:type="dcterms:W3CDTF">2019-04-08T15:36:20Z</dcterms:modified>
</cp:coreProperties>
</file>