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840" windowHeight="12060"/>
  </bookViews>
  <sheets>
    <sheet name="CT0621 West Dors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" i="2" l="1"/>
  <c r="G211" i="2"/>
  <c r="H211" i="2"/>
  <c r="I211" i="2"/>
  <c r="J211" i="2"/>
  <c r="K211" i="2"/>
  <c r="L211" i="2"/>
  <c r="M211" i="2"/>
  <c r="N211" i="2"/>
  <c r="O211" i="2"/>
  <c r="P211" i="2"/>
  <c r="Q211" i="2"/>
  <c r="R211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E212" i="2"/>
  <c r="E213" i="2"/>
  <c r="E214" i="2"/>
  <c r="E215" i="2"/>
  <c r="E216" i="2"/>
  <c r="E211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E202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E204" i="2"/>
  <c r="E205" i="2"/>
  <c r="E206" i="2"/>
  <c r="E207" i="2"/>
  <c r="E208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E203" i="2"/>
  <c r="Y145" i="2" l="1"/>
  <c r="Y146" i="2"/>
  <c r="Y147" i="2"/>
  <c r="Y148" i="2"/>
  <c r="Y149" i="2"/>
  <c r="Y150" i="2"/>
  <c r="Y134" i="2"/>
  <c r="Y135" i="2"/>
  <c r="Y136" i="2"/>
  <c r="Y137" i="2"/>
  <c r="Y138" i="2"/>
  <c r="Y133" i="2"/>
  <c r="Y122" i="2"/>
  <c r="Y123" i="2"/>
  <c r="Y124" i="2"/>
  <c r="Y125" i="2"/>
  <c r="Y126" i="2"/>
  <c r="Y121" i="2"/>
  <c r="U126" i="2"/>
  <c r="U122" i="2"/>
  <c r="U123" i="2"/>
  <c r="U124" i="2"/>
  <c r="U125" i="2"/>
  <c r="U121" i="2"/>
  <c r="U150" i="2"/>
  <c r="U149" i="2"/>
  <c r="U148" i="2"/>
  <c r="U147" i="2"/>
  <c r="U146" i="2"/>
  <c r="U145" i="2"/>
  <c r="U134" i="2"/>
  <c r="U135" i="2"/>
  <c r="U136" i="2"/>
  <c r="U137" i="2"/>
  <c r="U138" i="2"/>
  <c r="U133" i="2"/>
  <c r="U110" i="2"/>
  <c r="U111" i="2"/>
  <c r="U112" i="2"/>
  <c r="U113" i="2"/>
  <c r="U114" i="2"/>
  <c r="U109" i="2"/>
  <c r="H107" i="2"/>
  <c r="R109" i="2"/>
  <c r="O118" i="2"/>
  <c r="N121" i="2"/>
  <c r="O126" i="2"/>
  <c r="I128" i="2"/>
  <c r="N129" i="2"/>
  <c r="R133" i="2"/>
  <c r="K138" i="2"/>
  <c r="P139" i="2"/>
  <c r="K144" i="2"/>
  <c r="R147" i="2"/>
  <c r="O148" i="2"/>
  <c r="I150" i="2"/>
  <c r="N151" i="2"/>
  <c r="K152" i="2"/>
  <c r="H153" i="2"/>
  <c r="R155" i="2"/>
  <c r="O156" i="2"/>
  <c r="R156" i="2"/>
  <c r="I158" i="2"/>
  <c r="N159" i="2"/>
  <c r="K160" i="2"/>
  <c r="H161" i="2"/>
  <c r="R163" i="2"/>
  <c r="O164" i="2"/>
  <c r="R164" i="2"/>
  <c r="I166" i="2"/>
  <c r="N167" i="2"/>
  <c r="K168" i="2"/>
  <c r="R98" i="2"/>
  <c r="G104" i="2"/>
  <c r="G107" i="2"/>
  <c r="G112" i="2"/>
  <c r="G115" i="2"/>
  <c r="G120" i="2"/>
  <c r="G123" i="2"/>
  <c r="G128" i="2"/>
  <c r="G131" i="2"/>
  <c r="G136" i="2"/>
  <c r="G139" i="2"/>
  <c r="G144" i="2"/>
  <c r="G147" i="2"/>
  <c r="G152" i="2"/>
  <c r="G155" i="2"/>
  <c r="G160" i="2"/>
  <c r="G163" i="2"/>
  <c r="G168" i="2"/>
  <c r="O194" i="2"/>
  <c r="P194" i="2" s="1"/>
  <c r="L194" i="2"/>
  <c r="M194" i="2" s="1"/>
  <c r="I194" i="2"/>
  <c r="J194" i="2" s="1"/>
  <c r="F194" i="2"/>
  <c r="G194" i="2" s="1"/>
  <c r="D194" i="2"/>
  <c r="O179" i="2"/>
  <c r="P179" i="2" s="1"/>
  <c r="P191" i="2"/>
  <c r="Q112" i="2" s="1"/>
  <c r="P190" i="2"/>
  <c r="P115" i="2" s="1"/>
  <c r="P189" i="2"/>
  <c r="O112" i="2" s="1"/>
  <c r="P188" i="2"/>
  <c r="P187" i="2"/>
  <c r="M124" i="2" s="1"/>
  <c r="P186" i="2"/>
  <c r="L143" i="2" s="1"/>
  <c r="P185" i="2"/>
  <c r="K124" i="2" s="1"/>
  <c r="P184" i="2"/>
  <c r="J155" i="2" s="1"/>
  <c r="P183" i="2"/>
  <c r="I104" i="2" s="1"/>
  <c r="P182" i="2"/>
  <c r="H131" i="2" s="1"/>
  <c r="P181" i="2"/>
  <c r="G103" i="2" s="1"/>
  <c r="P180" i="2"/>
  <c r="F115" i="2" s="1"/>
  <c r="M191" i="2"/>
  <c r="M190" i="2"/>
  <c r="M189" i="2"/>
  <c r="M188" i="2"/>
  <c r="M187" i="2"/>
  <c r="M186" i="2"/>
  <c r="M185" i="2"/>
  <c r="M184" i="2"/>
  <c r="M183" i="2"/>
  <c r="M182" i="2"/>
  <c r="M181" i="2"/>
  <c r="M180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L179" i="2"/>
  <c r="M179" i="2" s="1"/>
  <c r="I179" i="2"/>
  <c r="J179" i="2" s="1"/>
  <c r="F179" i="2"/>
  <c r="G179" i="2" s="1"/>
  <c r="D179" i="2"/>
  <c r="E99" i="2" l="1"/>
  <c r="E103" i="2"/>
  <c r="E107" i="2"/>
  <c r="E111" i="2"/>
  <c r="E115" i="2"/>
  <c r="E119" i="2"/>
  <c r="E123" i="2"/>
  <c r="E127" i="2"/>
  <c r="E131" i="2"/>
  <c r="E135" i="2"/>
  <c r="E139" i="2"/>
  <c r="E143" i="2"/>
  <c r="E147" i="2"/>
  <c r="E151" i="2"/>
  <c r="E155" i="2"/>
  <c r="E100" i="2"/>
  <c r="E104" i="2"/>
  <c r="E108" i="2"/>
  <c r="E112" i="2"/>
  <c r="E116" i="2"/>
  <c r="E120" i="2"/>
  <c r="E124" i="2"/>
  <c r="E128" i="2"/>
  <c r="E132" i="2"/>
  <c r="E136" i="2"/>
  <c r="E140" i="2"/>
  <c r="E144" i="2"/>
  <c r="E148" i="2"/>
  <c r="E152" i="2"/>
  <c r="E105" i="2"/>
  <c r="E113" i="2"/>
  <c r="E121" i="2"/>
  <c r="E129" i="2"/>
  <c r="E137" i="2"/>
  <c r="E145" i="2"/>
  <c r="E153" i="2"/>
  <c r="E158" i="2"/>
  <c r="E162" i="2"/>
  <c r="E166" i="2"/>
  <c r="E130" i="2"/>
  <c r="E154" i="2"/>
  <c r="E163" i="2"/>
  <c r="E106" i="2"/>
  <c r="E114" i="2"/>
  <c r="E122" i="2"/>
  <c r="E138" i="2"/>
  <c r="E146" i="2"/>
  <c r="E159" i="2"/>
  <c r="E167" i="2"/>
  <c r="E125" i="2"/>
  <c r="F163" i="2"/>
  <c r="F131" i="2"/>
  <c r="J147" i="2"/>
  <c r="E98" i="2"/>
  <c r="E161" i="2"/>
  <c r="E150" i="2"/>
  <c r="E134" i="2"/>
  <c r="E118" i="2"/>
  <c r="E102" i="2"/>
  <c r="F155" i="2"/>
  <c r="F123" i="2"/>
  <c r="L165" i="2"/>
  <c r="J163" i="2"/>
  <c r="L157" i="2"/>
  <c r="L149" i="2"/>
  <c r="M146" i="2"/>
  <c r="M132" i="2"/>
  <c r="J100" i="2"/>
  <c r="J104" i="2"/>
  <c r="J108" i="2"/>
  <c r="J112" i="2"/>
  <c r="J116" i="2"/>
  <c r="J120" i="2"/>
  <c r="J124" i="2"/>
  <c r="J102" i="2"/>
  <c r="J106" i="2"/>
  <c r="J110" i="2"/>
  <c r="J114" i="2"/>
  <c r="J118" i="2"/>
  <c r="J122" i="2"/>
  <c r="J99" i="2"/>
  <c r="J107" i="2"/>
  <c r="J115" i="2"/>
  <c r="J123" i="2"/>
  <c r="J128" i="2"/>
  <c r="J132" i="2"/>
  <c r="J136" i="2"/>
  <c r="J140" i="2"/>
  <c r="J105" i="2"/>
  <c r="J113" i="2"/>
  <c r="J121" i="2"/>
  <c r="J127" i="2"/>
  <c r="J131" i="2"/>
  <c r="J135" i="2"/>
  <c r="J139" i="2"/>
  <c r="J103" i="2"/>
  <c r="J119" i="2"/>
  <c r="J126" i="2"/>
  <c r="J134" i="2"/>
  <c r="J146" i="2"/>
  <c r="J150" i="2"/>
  <c r="J154" i="2"/>
  <c r="J158" i="2"/>
  <c r="J162" i="2"/>
  <c r="J166" i="2"/>
  <c r="J109" i="2"/>
  <c r="J125" i="2"/>
  <c r="J129" i="2"/>
  <c r="J137" i="2"/>
  <c r="J142" i="2"/>
  <c r="J143" i="2"/>
  <c r="J145" i="2"/>
  <c r="J149" i="2"/>
  <c r="J153" i="2"/>
  <c r="J157" i="2"/>
  <c r="J161" i="2"/>
  <c r="J165" i="2"/>
  <c r="J111" i="2"/>
  <c r="J130" i="2"/>
  <c r="J148" i="2"/>
  <c r="J156" i="2"/>
  <c r="J164" i="2"/>
  <c r="J117" i="2"/>
  <c r="J133" i="2"/>
  <c r="J151" i="2"/>
  <c r="J159" i="2"/>
  <c r="J167" i="2"/>
  <c r="J138" i="2"/>
  <c r="J144" i="2"/>
  <c r="J152" i="2"/>
  <c r="J160" i="2"/>
  <c r="J168" i="2"/>
  <c r="E164" i="2"/>
  <c r="E141" i="2"/>
  <c r="E109" i="2"/>
  <c r="F99" i="2"/>
  <c r="P102" i="2"/>
  <c r="P106" i="2"/>
  <c r="P110" i="2"/>
  <c r="P114" i="2"/>
  <c r="P118" i="2"/>
  <c r="P122" i="2"/>
  <c r="P100" i="2"/>
  <c r="P104" i="2"/>
  <c r="P108" i="2"/>
  <c r="P112" i="2"/>
  <c r="P116" i="2"/>
  <c r="P120" i="2"/>
  <c r="P124" i="2"/>
  <c r="P105" i="2"/>
  <c r="P113" i="2"/>
  <c r="P121" i="2"/>
  <c r="P126" i="2"/>
  <c r="P130" i="2"/>
  <c r="P134" i="2"/>
  <c r="P138" i="2"/>
  <c r="P142" i="2"/>
  <c r="P103" i="2"/>
  <c r="P111" i="2"/>
  <c r="P119" i="2"/>
  <c r="P129" i="2"/>
  <c r="P133" i="2"/>
  <c r="P137" i="2"/>
  <c r="P141" i="2"/>
  <c r="P101" i="2"/>
  <c r="P117" i="2"/>
  <c r="P132" i="2"/>
  <c r="P140" i="2"/>
  <c r="P144" i="2"/>
  <c r="P148" i="2"/>
  <c r="P152" i="2"/>
  <c r="P156" i="2"/>
  <c r="P160" i="2"/>
  <c r="P164" i="2"/>
  <c r="P168" i="2"/>
  <c r="P107" i="2"/>
  <c r="P123" i="2"/>
  <c r="P127" i="2"/>
  <c r="P135" i="2"/>
  <c r="P147" i="2"/>
  <c r="P151" i="2"/>
  <c r="P155" i="2"/>
  <c r="P159" i="2"/>
  <c r="P163" i="2"/>
  <c r="P167" i="2"/>
  <c r="P98" i="2"/>
  <c r="P125" i="2"/>
  <c r="P128" i="2"/>
  <c r="P143" i="2"/>
  <c r="P146" i="2"/>
  <c r="P154" i="2"/>
  <c r="P162" i="2"/>
  <c r="P99" i="2"/>
  <c r="P131" i="2"/>
  <c r="P149" i="2"/>
  <c r="P157" i="2"/>
  <c r="P165" i="2"/>
  <c r="P109" i="2"/>
  <c r="P136" i="2"/>
  <c r="P150" i="2"/>
  <c r="P158" i="2"/>
  <c r="P166" i="2"/>
  <c r="E160" i="2"/>
  <c r="E149" i="2"/>
  <c r="E133" i="2"/>
  <c r="E117" i="2"/>
  <c r="E101" i="2"/>
  <c r="F147" i="2"/>
  <c r="M162" i="2"/>
  <c r="M154" i="2"/>
  <c r="P145" i="2"/>
  <c r="M142" i="2"/>
  <c r="Q136" i="2"/>
  <c r="J101" i="2"/>
  <c r="F101" i="2"/>
  <c r="F105" i="2"/>
  <c r="F109" i="2"/>
  <c r="F113" i="2"/>
  <c r="F117" i="2"/>
  <c r="F121" i="2"/>
  <c r="F125" i="2"/>
  <c r="F129" i="2"/>
  <c r="F133" i="2"/>
  <c r="F137" i="2"/>
  <c r="F141" i="2"/>
  <c r="F145" i="2"/>
  <c r="F149" i="2"/>
  <c r="F153" i="2"/>
  <c r="F157" i="2"/>
  <c r="F161" i="2"/>
  <c r="F165" i="2"/>
  <c r="F102" i="2"/>
  <c r="F106" i="2"/>
  <c r="F110" i="2"/>
  <c r="F114" i="2"/>
  <c r="F118" i="2"/>
  <c r="F122" i="2"/>
  <c r="F126" i="2"/>
  <c r="F130" i="2"/>
  <c r="F134" i="2"/>
  <c r="F138" i="2"/>
  <c r="F142" i="2"/>
  <c r="F146" i="2"/>
  <c r="F150" i="2"/>
  <c r="F154" i="2"/>
  <c r="F158" i="2"/>
  <c r="F162" i="2"/>
  <c r="F166" i="2"/>
  <c r="F100" i="2"/>
  <c r="F108" i="2"/>
  <c r="F116" i="2"/>
  <c r="F124" i="2"/>
  <c r="F132" i="2"/>
  <c r="F140" i="2"/>
  <c r="F148" i="2"/>
  <c r="F156" i="2"/>
  <c r="F103" i="2"/>
  <c r="F111" i="2"/>
  <c r="F119" i="2"/>
  <c r="F127" i="2"/>
  <c r="F135" i="2"/>
  <c r="F143" i="2"/>
  <c r="F151" i="2"/>
  <c r="F159" i="2"/>
  <c r="F167" i="2"/>
  <c r="F98" i="2"/>
  <c r="F104" i="2"/>
  <c r="F112" i="2"/>
  <c r="F120" i="2"/>
  <c r="F128" i="2"/>
  <c r="F136" i="2"/>
  <c r="F144" i="2"/>
  <c r="F152" i="2"/>
  <c r="F160" i="2"/>
  <c r="F168" i="2"/>
  <c r="E156" i="2"/>
  <c r="H102" i="2"/>
  <c r="H106" i="2"/>
  <c r="H110" i="2"/>
  <c r="H114" i="2"/>
  <c r="H118" i="2"/>
  <c r="H122" i="2"/>
  <c r="H100" i="2"/>
  <c r="H104" i="2"/>
  <c r="H108" i="2"/>
  <c r="H112" i="2"/>
  <c r="H116" i="2"/>
  <c r="H120" i="2"/>
  <c r="H124" i="2"/>
  <c r="H105" i="2"/>
  <c r="H113" i="2"/>
  <c r="H121" i="2"/>
  <c r="H126" i="2"/>
  <c r="H130" i="2"/>
  <c r="H134" i="2"/>
  <c r="H138" i="2"/>
  <c r="H142" i="2"/>
  <c r="H103" i="2"/>
  <c r="H111" i="2"/>
  <c r="H119" i="2"/>
  <c r="H129" i="2"/>
  <c r="H133" i="2"/>
  <c r="H137" i="2"/>
  <c r="H141" i="2"/>
  <c r="H109" i="2"/>
  <c r="H125" i="2"/>
  <c r="H132" i="2"/>
  <c r="H140" i="2"/>
  <c r="H143" i="2"/>
  <c r="H144" i="2"/>
  <c r="H148" i="2"/>
  <c r="H152" i="2"/>
  <c r="H156" i="2"/>
  <c r="H160" i="2"/>
  <c r="H164" i="2"/>
  <c r="H168" i="2"/>
  <c r="H99" i="2"/>
  <c r="H115" i="2"/>
  <c r="H127" i="2"/>
  <c r="H135" i="2"/>
  <c r="H147" i="2"/>
  <c r="H151" i="2"/>
  <c r="H155" i="2"/>
  <c r="H159" i="2"/>
  <c r="H163" i="2"/>
  <c r="H167" i="2"/>
  <c r="H98" i="2"/>
  <c r="H117" i="2"/>
  <c r="H136" i="2"/>
  <c r="H146" i="2"/>
  <c r="H154" i="2"/>
  <c r="H162" i="2"/>
  <c r="H123" i="2"/>
  <c r="H139" i="2"/>
  <c r="H149" i="2"/>
  <c r="H157" i="2"/>
  <c r="H165" i="2"/>
  <c r="H101" i="2"/>
  <c r="H128" i="2"/>
  <c r="H150" i="2"/>
  <c r="H158" i="2"/>
  <c r="H166" i="2"/>
  <c r="L102" i="2"/>
  <c r="L106" i="2"/>
  <c r="L110" i="2"/>
  <c r="L114" i="2"/>
  <c r="L118" i="2"/>
  <c r="L122" i="2"/>
  <c r="L100" i="2"/>
  <c r="L104" i="2"/>
  <c r="L108" i="2"/>
  <c r="L112" i="2"/>
  <c r="L116" i="2"/>
  <c r="L120" i="2"/>
  <c r="L124" i="2"/>
  <c r="L101" i="2"/>
  <c r="L109" i="2"/>
  <c r="L117" i="2"/>
  <c r="L125" i="2"/>
  <c r="L126" i="2"/>
  <c r="L130" i="2"/>
  <c r="L134" i="2"/>
  <c r="L138" i="2"/>
  <c r="L142" i="2"/>
  <c r="L99" i="2"/>
  <c r="L107" i="2"/>
  <c r="L115" i="2"/>
  <c r="L123" i="2"/>
  <c r="L129" i="2"/>
  <c r="L133" i="2"/>
  <c r="L137" i="2"/>
  <c r="L141" i="2"/>
  <c r="L113" i="2"/>
  <c r="L128" i="2"/>
  <c r="L136" i="2"/>
  <c r="L144" i="2"/>
  <c r="L148" i="2"/>
  <c r="L152" i="2"/>
  <c r="L156" i="2"/>
  <c r="L160" i="2"/>
  <c r="L164" i="2"/>
  <c r="L168" i="2"/>
  <c r="L103" i="2"/>
  <c r="L119" i="2"/>
  <c r="L131" i="2"/>
  <c r="L139" i="2"/>
  <c r="L147" i="2"/>
  <c r="L151" i="2"/>
  <c r="L155" i="2"/>
  <c r="L159" i="2"/>
  <c r="L163" i="2"/>
  <c r="L167" i="2"/>
  <c r="L98" i="2"/>
  <c r="L105" i="2"/>
  <c r="L140" i="2"/>
  <c r="L150" i="2"/>
  <c r="L158" i="2"/>
  <c r="L166" i="2"/>
  <c r="L111" i="2"/>
  <c r="L127" i="2"/>
  <c r="L145" i="2"/>
  <c r="L153" i="2"/>
  <c r="L161" i="2"/>
  <c r="L121" i="2"/>
  <c r="L132" i="2"/>
  <c r="L146" i="2"/>
  <c r="L154" i="2"/>
  <c r="L162" i="2"/>
  <c r="E168" i="2"/>
  <c r="I99" i="2"/>
  <c r="I103" i="2"/>
  <c r="I107" i="2"/>
  <c r="I111" i="2"/>
  <c r="I115" i="2"/>
  <c r="I119" i="2"/>
  <c r="I123" i="2"/>
  <c r="I101" i="2"/>
  <c r="I105" i="2"/>
  <c r="I109" i="2"/>
  <c r="I113" i="2"/>
  <c r="I117" i="2"/>
  <c r="I121" i="2"/>
  <c r="I125" i="2"/>
  <c r="I102" i="2"/>
  <c r="I110" i="2"/>
  <c r="I118" i="2"/>
  <c r="I127" i="2"/>
  <c r="I131" i="2"/>
  <c r="I135" i="2"/>
  <c r="I139" i="2"/>
  <c r="I143" i="2"/>
  <c r="I100" i="2"/>
  <c r="I108" i="2"/>
  <c r="I116" i="2"/>
  <c r="I124" i="2"/>
  <c r="I126" i="2"/>
  <c r="I130" i="2"/>
  <c r="I134" i="2"/>
  <c r="I138" i="2"/>
  <c r="I106" i="2"/>
  <c r="I122" i="2"/>
  <c r="I129" i="2"/>
  <c r="I137" i="2"/>
  <c r="I142" i="2"/>
  <c r="I145" i="2"/>
  <c r="I149" i="2"/>
  <c r="I153" i="2"/>
  <c r="I157" i="2"/>
  <c r="I161" i="2"/>
  <c r="I165" i="2"/>
  <c r="I98" i="2"/>
  <c r="I112" i="2"/>
  <c r="I132" i="2"/>
  <c r="I140" i="2"/>
  <c r="I144" i="2"/>
  <c r="I148" i="2"/>
  <c r="I152" i="2"/>
  <c r="I156" i="2"/>
  <c r="I160" i="2"/>
  <c r="I164" i="2"/>
  <c r="I168" i="2"/>
  <c r="I114" i="2"/>
  <c r="I133" i="2"/>
  <c r="I151" i="2"/>
  <c r="I159" i="2"/>
  <c r="I167" i="2"/>
  <c r="I120" i="2"/>
  <c r="I136" i="2"/>
  <c r="I146" i="2"/>
  <c r="I154" i="2"/>
  <c r="I162" i="2"/>
  <c r="I141" i="2"/>
  <c r="I147" i="2"/>
  <c r="I155" i="2"/>
  <c r="I163" i="2"/>
  <c r="M99" i="2"/>
  <c r="M103" i="2"/>
  <c r="M107" i="2"/>
  <c r="M111" i="2"/>
  <c r="M115" i="2"/>
  <c r="M119" i="2"/>
  <c r="M123" i="2"/>
  <c r="M101" i="2"/>
  <c r="M105" i="2"/>
  <c r="M109" i="2"/>
  <c r="M113" i="2"/>
  <c r="M117" i="2"/>
  <c r="M121" i="2"/>
  <c r="M125" i="2"/>
  <c r="M106" i="2"/>
  <c r="M114" i="2"/>
  <c r="M122" i="2"/>
  <c r="M127" i="2"/>
  <c r="M131" i="2"/>
  <c r="M135" i="2"/>
  <c r="M139" i="2"/>
  <c r="M143" i="2"/>
  <c r="M104" i="2"/>
  <c r="M112" i="2"/>
  <c r="M120" i="2"/>
  <c r="M126" i="2"/>
  <c r="M130" i="2"/>
  <c r="M134" i="2"/>
  <c r="M138" i="2"/>
  <c r="M110" i="2"/>
  <c r="M133" i="2"/>
  <c r="M141" i="2"/>
  <c r="M145" i="2"/>
  <c r="M149" i="2"/>
  <c r="M153" i="2"/>
  <c r="M157" i="2"/>
  <c r="M161" i="2"/>
  <c r="M165" i="2"/>
  <c r="M98" i="2"/>
  <c r="M100" i="2"/>
  <c r="M116" i="2"/>
  <c r="M128" i="2"/>
  <c r="M136" i="2"/>
  <c r="M144" i="2"/>
  <c r="M148" i="2"/>
  <c r="M152" i="2"/>
  <c r="M156" i="2"/>
  <c r="M160" i="2"/>
  <c r="M164" i="2"/>
  <c r="M168" i="2"/>
  <c r="M102" i="2"/>
  <c r="M137" i="2"/>
  <c r="M147" i="2"/>
  <c r="M155" i="2"/>
  <c r="M163" i="2"/>
  <c r="M108" i="2"/>
  <c r="M140" i="2"/>
  <c r="M150" i="2"/>
  <c r="M158" i="2"/>
  <c r="M166" i="2"/>
  <c r="M118" i="2"/>
  <c r="M129" i="2"/>
  <c r="M151" i="2"/>
  <c r="M159" i="2"/>
  <c r="M167" i="2"/>
  <c r="Q99" i="2"/>
  <c r="Q103" i="2"/>
  <c r="Q107" i="2"/>
  <c r="Q111" i="2"/>
  <c r="Q115" i="2"/>
  <c r="Q119" i="2"/>
  <c r="Q123" i="2"/>
  <c r="Q101" i="2"/>
  <c r="Q105" i="2"/>
  <c r="Q109" i="2"/>
  <c r="Q113" i="2"/>
  <c r="Q117" i="2"/>
  <c r="Q121" i="2"/>
  <c r="Q125" i="2"/>
  <c r="Q102" i="2"/>
  <c r="Q110" i="2"/>
  <c r="Q118" i="2"/>
  <c r="Q127" i="2"/>
  <c r="Q131" i="2"/>
  <c r="Q135" i="2"/>
  <c r="Q139" i="2"/>
  <c r="Q143" i="2"/>
  <c r="Q100" i="2"/>
  <c r="Q108" i="2"/>
  <c r="Q116" i="2"/>
  <c r="Q124" i="2"/>
  <c r="Q126" i="2"/>
  <c r="Q130" i="2"/>
  <c r="Q134" i="2"/>
  <c r="Q138" i="2"/>
  <c r="Q114" i="2"/>
  <c r="Q129" i="2"/>
  <c r="Q137" i="2"/>
  <c r="Q145" i="2"/>
  <c r="Q149" i="2"/>
  <c r="Q153" i="2"/>
  <c r="Q157" i="2"/>
  <c r="Q161" i="2"/>
  <c r="Q165" i="2"/>
  <c r="Q98" i="2"/>
  <c r="Q104" i="2"/>
  <c r="Q120" i="2"/>
  <c r="Q132" i="2"/>
  <c r="Q140" i="2"/>
  <c r="Q144" i="2"/>
  <c r="Q148" i="2"/>
  <c r="Q152" i="2"/>
  <c r="Q156" i="2"/>
  <c r="Q160" i="2"/>
  <c r="Q164" i="2"/>
  <c r="Q168" i="2"/>
  <c r="Q122" i="2"/>
  <c r="Q141" i="2"/>
  <c r="Q142" i="2"/>
  <c r="Q151" i="2"/>
  <c r="Q159" i="2"/>
  <c r="Q167" i="2"/>
  <c r="Q128" i="2"/>
  <c r="Q146" i="2"/>
  <c r="Q154" i="2"/>
  <c r="Q162" i="2"/>
  <c r="Q106" i="2"/>
  <c r="Q133" i="2"/>
  <c r="Q147" i="2"/>
  <c r="Q155" i="2"/>
  <c r="Q163" i="2"/>
  <c r="E165" i="2"/>
  <c r="E157" i="2"/>
  <c r="E142" i="2"/>
  <c r="E126" i="2"/>
  <c r="E110" i="2"/>
  <c r="F164" i="2"/>
  <c r="F139" i="2"/>
  <c r="F107" i="2"/>
  <c r="J98" i="2"/>
  <c r="Q166" i="2"/>
  <c r="P161" i="2"/>
  <c r="Q158" i="2"/>
  <c r="P153" i="2"/>
  <c r="Q150" i="2"/>
  <c r="H145" i="2"/>
  <c r="J141" i="2"/>
  <c r="L135" i="2"/>
  <c r="N100" i="2"/>
  <c r="N104" i="2"/>
  <c r="N108" i="2"/>
  <c r="N112" i="2"/>
  <c r="N116" i="2"/>
  <c r="N120" i="2"/>
  <c r="N124" i="2"/>
  <c r="N102" i="2"/>
  <c r="N106" i="2"/>
  <c r="N110" i="2"/>
  <c r="N114" i="2"/>
  <c r="N118" i="2"/>
  <c r="N122" i="2"/>
  <c r="N103" i="2"/>
  <c r="N111" i="2"/>
  <c r="N119" i="2"/>
  <c r="N128" i="2"/>
  <c r="N132" i="2"/>
  <c r="N136" i="2"/>
  <c r="N140" i="2"/>
  <c r="N101" i="2"/>
  <c r="N109" i="2"/>
  <c r="N117" i="2"/>
  <c r="N125" i="2"/>
  <c r="N127" i="2"/>
  <c r="N131" i="2"/>
  <c r="N135" i="2"/>
  <c r="N139" i="2"/>
  <c r="N107" i="2"/>
  <c r="N123" i="2"/>
  <c r="N130" i="2"/>
  <c r="N138" i="2"/>
  <c r="N142" i="2"/>
  <c r="N143" i="2"/>
  <c r="N146" i="2"/>
  <c r="N150" i="2"/>
  <c r="N154" i="2"/>
  <c r="N158" i="2"/>
  <c r="N162" i="2"/>
  <c r="N166" i="2"/>
  <c r="N113" i="2"/>
  <c r="N133" i="2"/>
  <c r="N141" i="2"/>
  <c r="N145" i="2"/>
  <c r="N149" i="2"/>
  <c r="N153" i="2"/>
  <c r="N157" i="2"/>
  <c r="N161" i="2"/>
  <c r="N165" i="2"/>
  <c r="R100" i="2"/>
  <c r="R104" i="2"/>
  <c r="R108" i="2"/>
  <c r="R112" i="2"/>
  <c r="R116" i="2"/>
  <c r="R120" i="2"/>
  <c r="R124" i="2"/>
  <c r="R102" i="2"/>
  <c r="R106" i="2"/>
  <c r="R110" i="2"/>
  <c r="R114" i="2"/>
  <c r="R118" i="2"/>
  <c r="R122" i="2"/>
  <c r="R99" i="2"/>
  <c r="R107" i="2"/>
  <c r="R115" i="2"/>
  <c r="R123" i="2"/>
  <c r="R128" i="2"/>
  <c r="R132" i="2"/>
  <c r="R136" i="2"/>
  <c r="R140" i="2"/>
  <c r="R105" i="2"/>
  <c r="R113" i="2"/>
  <c r="R121" i="2"/>
  <c r="R127" i="2"/>
  <c r="R131" i="2"/>
  <c r="R135" i="2"/>
  <c r="R139" i="2"/>
  <c r="R111" i="2"/>
  <c r="R126" i="2"/>
  <c r="R134" i="2"/>
  <c r="R146" i="2"/>
  <c r="R150" i="2"/>
  <c r="R154" i="2"/>
  <c r="R158" i="2"/>
  <c r="R162" i="2"/>
  <c r="R166" i="2"/>
  <c r="R101" i="2"/>
  <c r="R117" i="2"/>
  <c r="R129" i="2"/>
  <c r="R137" i="2"/>
  <c r="R145" i="2"/>
  <c r="R149" i="2"/>
  <c r="R153" i="2"/>
  <c r="R157" i="2"/>
  <c r="R161" i="2"/>
  <c r="R165" i="2"/>
  <c r="G167" i="2"/>
  <c r="G159" i="2"/>
  <c r="G151" i="2"/>
  <c r="G143" i="2"/>
  <c r="G135" i="2"/>
  <c r="G127" i="2"/>
  <c r="G119" i="2"/>
  <c r="G111" i="2"/>
  <c r="K98" i="2"/>
  <c r="R168" i="2"/>
  <c r="K165" i="2"/>
  <c r="N164" i="2"/>
  <c r="O161" i="2"/>
  <c r="R160" i="2"/>
  <c r="K157" i="2"/>
  <c r="N156" i="2"/>
  <c r="O153" i="2"/>
  <c r="R152" i="2"/>
  <c r="K149" i="2"/>
  <c r="N148" i="2"/>
  <c r="O145" i="2"/>
  <c r="R144" i="2"/>
  <c r="K143" i="2"/>
  <c r="K142" i="2"/>
  <c r="O139" i="2"/>
  <c r="K135" i="2"/>
  <c r="R130" i="2"/>
  <c r="N126" i="2"/>
  <c r="N115" i="2"/>
  <c r="R103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157" i="2"/>
  <c r="G161" i="2"/>
  <c r="G165" i="2"/>
  <c r="G98" i="2"/>
  <c r="G102" i="2"/>
  <c r="G106" i="2"/>
  <c r="G110" i="2"/>
  <c r="G114" i="2"/>
  <c r="G118" i="2"/>
  <c r="G122" i="2"/>
  <c r="G126" i="2"/>
  <c r="G130" i="2"/>
  <c r="G134" i="2"/>
  <c r="G138" i="2"/>
  <c r="G142" i="2"/>
  <c r="G146" i="2"/>
  <c r="G150" i="2"/>
  <c r="G154" i="2"/>
  <c r="G158" i="2"/>
  <c r="G162" i="2"/>
  <c r="G166" i="2"/>
  <c r="K101" i="2"/>
  <c r="K105" i="2"/>
  <c r="K109" i="2"/>
  <c r="K113" i="2"/>
  <c r="K117" i="2"/>
  <c r="K121" i="2"/>
  <c r="K125" i="2"/>
  <c r="K99" i="2"/>
  <c r="K103" i="2"/>
  <c r="K107" i="2"/>
  <c r="K111" i="2"/>
  <c r="K115" i="2"/>
  <c r="K119" i="2"/>
  <c r="K123" i="2"/>
  <c r="K104" i="2"/>
  <c r="K112" i="2"/>
  <c r="K120" i="2"/>
  <c r="K129" i="2"/>
  <c r="K133" i="2"/>
  <c r="K137" i="2"/>
  <c r="K141" i="2"/>
  <c r="K102" i="2"/>
  <c r="K110" i="2"/>
  <c r="K118" i="2"/>
  <c r="K128" i="2"/>
  <c r="K132" i="2"/>
  <c r="K136" i="2"/>
  <c r="K140" i="2"/>
  <c r="K100" i="2"/>
  <c r="K116" i="2"/>
  <c r="K131" i="2"/>
  <c r="K139" i="2"/>
  <c r="K147" i="2"/>
  <c r="K151" i="2"/>
  <c r="K155" i="2"/>
  <c r="K159" i="2"/>
  <c r="K163" i="2"/>
  <c r="K167" i="2"/>
  <c r="K106" i="2"/>
  <c r="K122" i="2"/>
  <c r="K126" i="2"/>
  <c r="K134" i="2"/>
  <c r="K146" i="2"/>
  <c r="K150" i="2"/>
  <c r="K154" i="2"/>
  <c r="K158" i="2"/>
  <c r="K162" i="2"/>
  <c r="K166" i="2"/>
  <c r="O101" i="2"/>
  <c r="O105" i="2"/>
  <c r="O109" i="2"/>
  <c r="O113" i="2"/>
  <c r="O117" i="2"/>
  <c r="O121" i="2"/>
  <c r="O125" i="2"/>
  <c r="O99" i="2"/>
  <c r="O103" i="2"/>
  <c r="O107" i="2"/>
  <c r="O111" i="2"/>
  <c r="O115" i="2"/>
  <c r="O119" i="2"/>
  <c r="O123" i="2"/>
  <c r="O100" i="2"/>
  <c r="O108" i="2"/>
  <c r="O116" i="2"/>
  <c r="O124" i="2"/>
  <c r="O129" i="2"/>
  <c r="O133" i="2"/>
  <c r="O137" i="2"/>
  <c r="O141" i="2"/>
  <c r="O106" i="2"/>
  <c r="O114" i="2"/>
  <c r="O122" i="2"/>
  <c r="O128" i="2"/>
  <c r="O132" i="2"/>
  <c r="O136" i="2"/>
  <c r="O140" i="2"/>
  <c r="O104" i="2"/>
  <c r="O120" i="2"/>
  <c r="O127" i="2"/>
  <c r="O135" i="2"/>
  <c r="O147" i="2"/>
  <c r="O151" i="2"/>
  <c r="O155" i="2"/>
  <c r="O159" i="2"/>
  <c r="O163" i="2"/>
  <c r="O167" i="2"/>
  <c r="O110" i="2"/>
  <c r="O130" i="2"/>
  <c r="O138" i="2"/>
  <c r="O142" i="2"/>
  <c r="O143" i="2"/>
  <c r="O146" i="2"/>
  <c r="O150" i="2"/>
  <c r="O154" i="2"/>
  <c r="O158" i="2"/>
  <c r="O162" i="2"/>
  <c r="O166" i="2"/>
  <c r="G164" i="2"/>
  <c r="G156" i="2"/>
  <c r="G148" i="2"/>
  <c r="G140" i="2"/>
  <c r="G132" i="2"/>
  <c r="G124" i="2"/>
  <c r="G116" i="2"/>
  <c r="G108" i="2"/>
  <c r="G100" i="2"/>
  <c r="N98" i="2"/>
  <c r="O168" i="2"/>
  <c r="R167" i="2"/>
  <c r="K164" i="2"/>
  <c r="N163" i="2"/>
  <c r="O160" i="2"/>
  <c r="R159" i="2"/>
  <c r="K156" i="2"/>
  <c r="N155" i="2"/>
  <c r="O152" i="2"/>
  <c r="R151" i="2"/>
  <c r="K148" i="2"/>
  <c r="N147" i="2"/>
  <c r="O144" i="2"/>
  <c r="R143" i="2"/>
  <c r="R142" i="2"/>
  <c r="R141" i="2"/>
  <c r="N137" i="2"/>
  <c r="O134" i="2"/>
  <c r="K130" i="2"/>
  <c r="R125" i="2"/>
  <c r="K114" i="2"/>
  <c r="N105" i="2"/>
  <c r="O102" i="2"/>
  <c r="Z133" i="2"/>
  <c r="Y139" i="2"/>
  <c r="Z135" i="2"/>
  <c r="G99" i="2"/>
  <c r="O98" i="2"/>
  <c r="N168" i="2"/>
  <c r="O165" i="2"/>
  <c r="K161" i="2"/>
  <c r="N160" i="2"/>
  <c r="O157" i="2"/>
  <c r="K153" i="2"/>
  <c r="N152" i="2"/>
  <c r="O149" i="2"/>
  <c r="R148" i="2"/>
  <c r="K145" i="2"/>
  <c r="N144" i="2"/>
  <c r="R138" i="2"/>
  <c r="N134" i="2"/>
  <c r="O131" i="2"/>
  <c r="K127" i="2"/>
  <c r="R119" i="2"/>
  <c r="K108" i="2"/>
  <c r="N99" i="2"/>
  <c r="Z137" i="2"/>
  <c r="Z150" i="2"/>
  <c r="Y151" i="2"/>
  <c r="Z147" i="2" s="1"/>
  <c r="Z148" i="2"/>
  <c r="Z145" i="2"/>
  <c r="Z149" i="2"/>
  <c r="Z146" i="2"/>
  <c r="Y127" i="2"/>
  <c r="Z122" i="2" s="1"/>
  <c r="V149" i="2" l="1"/>
  <c r="V113" i="2"/>
  <c r="V125" i="2" s="1"/>
  <c r="AB125" i="2" s="1"/>
  <c r="V147" i="2"/>
  <c r="V110" i="2"/>
  <c r="V109" i="2"/>
  <c r="V145" i="2"/>
  <c r="V112" i="2"/>
  <c r="V124" i="2" s="1"/>
  <c r="AB124" i="2" s="1"/>
  <c r="V111" i="2"/>
  <c r="V138" i="2"/>
  <c r="AB138" i="2" s="1"/>
  <c r="V137" i="2"/>
  <c r="AB137" i="2" s="1"/>
  <c r="V136" i="2"/>
  <c r="AB136" i="2" s="1"/>
  <c r="V150" i="2"/>
  <c r="V134" i="2"/>
  <c r="AB134" i="2" s="1"/>
  <c r="V148" i="2"/>
  <c r="Z138" i="2"/>
  <c r="Z134" i="2"/>
  <c r="Z136" i="2"/>
  <c r="V133" i="2"/>
  <c r="V135" i="2"/>
  <c r="AB135" i="2" s="1"/>
  <c r="V146" i="2"/>
  <c r="V114" i="2"/>
  <c r="Z121" i="2"/>
  <c r="Z124" i="2"/>
  <c r="Z125" i="2"/>
  <c r="Z126" i="2"/>
  <c r="Z123" i="2"/>
  <c r="V122" i="2" l="1"/>
  <c r="V115" i="2"/>
  <c r="V123" i="2"/>
  <c r="AB133" i="2"/>
  <c r="V139" i="2"/>
  <c r="V151" i="2"/>
  <c r="W150" i="2" s="1"/>
  <c r="W136" i="2"/>
  <c r="V126" i="2"/>
  <c r="V121" i="2"/>
  <c r="AB121" i="2" l="1"/>
  <c r="W121" i="2"/>
  <c r="W145" i="2"/>
  <c r="W146" i="2"/>
  <c r="AB122" i="2"/>
  <c r="W122" i="2"/>
  <c r="W149" i="2"/>
  <c r="AB126" i="2"/>
  <c r="W148" i="2"/>
  <c r="W147" i="2"/>
  <c r="W134" i="2"/>
  <c r="W133" i="2"/>
  <c r="W138" i="2"/>
  <c r="W137" i="2"/>
  <c r="W135" i="2"/>
  <c r="V127" i="2"/>
  <c r="W123" i="2" s="1"/>
  <c r="AB123" i="2"/>
  <c r="W125" i="2" l="1"/>
  <c r="W124" i="2"/>
  <c r="W126" i="2"/>
</calcChain>
</file>

<file path=xl/sharedStrings.xml><?xml version="1.0" encoding="utf-8"?>
<sst xmlns="http://schemas.openxmlformats.org/spreadsheetml/2006/main" count="322" uniqueCount="90">
  <si>
    <t>Office for National Statistics</t>
  </si>
  <si>
    <t>Source : 2011 Census (27 March)</t>
  </si>
  <si>
    <t>Total: Tenure</t>
  </si>
  <si>
    <t>Owned outright</t>
  </si>
  <si>
    <t>Owned with a mortgage/loan or Shared ownership</t>
  </si>
  <si>
    <t>1 bedroom</t>
  </si>
  <si>
    <t>2 bedrooms</t>
  </si>
  <si>
    <t>3 bedrooms</t>
  </si>
  <si>
    <t>4 bedrooms</t>
  </si>
  <si>
    <t>E41000091 West Dorset</t>
  </si>
  <si>
    <t>Total: Age</t>
  </si>
  <si>
    <t>CT0621 - Tenure by number of bedrooms and accommodation type by sex of Household Reference Person (HRP) by age of HRP</t>
  </si>
  <si>
    <t>Dataset population: All Household Reference Persons (HRPs) aged 16 or over</t>
  </si>
  <si>
    <t>Geographical level: 2011 Census merged local authorities in England and Wales</t>
  </si>
  <si>
    <t>All Household Reference Persons (HRPs) aged 16 or over</t>
  </si>
  <si>
    <t>Age 16 to 24</t>
  </si>
  <si>
    <t>Age 25 to 29</t>
  </si>
  <si>
    <t>Age 30 to 34</t>
  </si>
  <si>
    <t>Age 35 to 39</t>
  </si>
  <si>
    <t>Age 40 to 44</t>
  </si>
  <si>
    <t>Age 45 to 49</t>
  </si>
  <si>
    <t>Age 50 to 54</t>
  </si>
  <si>
    <t>Age 55 to 59</t>
  </si>
  <si>
    <t>Age 60 to 64</t>
  </si>
  <si>
    <t>Age 65 to 69</t>
  </si>
  <si>
    <t>Age 70 to 74</t>
  </si>
  <si>
    <t>Age 75 to 79</t>
  </si>
  <si>
    <t>Age 80 to 84</t>
  </si>
  <si>
    <t>Age 85 or over</t>
  </si>
  <si>
    <t>Total: Number of bedrooms</t>
  </si>
  <si>
    <t>5 bedrooms</t>
  </si>
  <si>
    <t>6 or more bedrooms</t>
  </si>
  <si>
    <t>Detached whole house or bungalow</t>
  </si>
  <si>
    <t>Semi-detached whole house or bungalow</t>
  </si>
  <si>
    <t>Terraced whole house or bungalow (including end-terrace)</t>
  </si>
  <si>
    <t>A flat, maisonette or apartment</t>
  </si>
  <si>
    <t>A caravan or other mobile or temporary structure</t>
  </si>
  <si>
    <t>Social rented</t>
  </si>
  <si>
    <t>Private rented</t>
  </si>
  <si>
    <t>Living rent free</t>
  </si>
  <si>
    <t>All</t>
  </si>
  <si>
    <t>2)  Figures adjusted to follow expected age band changes by 2036</t>
  </si>
  <si>
    <t>CODE</t>
  </si>
  <si>
    <t>AREA</t>
  </si>
  <si>
    <t>AGE GROUP</t>
  </si>
  <si>
    <t>E07000052</t>
  </si>
  <si>
    <t>West Dorset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</si>
  <si>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</si>
  <si>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</si>
  <si>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</si>
  <si>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</si>
  <si>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</si>
  <si>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</si>
  <si>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</si>
  <si>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</si>
  <si>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</si>
  <si>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</si>
  <si>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</si>
  <si>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</si>
  <si>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</si>
  <si>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</si>
  <si>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</si>
  <si>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</si>
  <si>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</si>
  <si>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</si>
  <si>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</si>
  <si>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All ages</t>
  </si>
  <si>
    <t>Adjustment source: ONS "Table 2: 2016-based subnational population projections for local authorities and higher administrative areas in England" (copy below)</t>
  </si>
  <si>
    <t>Relative to 2016</t>
  </si>
  <si>
    <t>15-24 (to match age bands for HRP above)</t>
  </si>
  <si>
    <t>85+ (to match age bands for HRP above)</t>
  </si>
  <si>
    <t>Owned</t>
  </si>
  <si>
    <t>Social Rented</t>
  </si>
  <si>
    <t>Private Rented</t>
  </si>
  <si>
    <t>Owned + Private Rented together</t>
  </si>
  <si>
    <r>
      <t xml:space="preserve">All Household Reference Persons (HRPs) aged 16 or over: </t>
    </r>
    <r>
      <rPr>
        <b/>
        <sz val="10"/>
        <color rgb="FFFF0000"/>
        <rFont val="Arial"/>
        <family val="2"/>
      </rPr>
      <t>projected to 2036</t>
    </r>
  </si>
  <si>
    <t>2036 Number</t>
  </si>
  <si>
    <t>2011 Number</t>
  </si>
  <si>
    <t>https://www.ons.gov.uk/peoplepopulationandcommunity/housing/adhocs/005938ct06212011censustenurenumbedroomsaccommtypesexofhrpageofhrp2011censusmergedlasew</t>
  </si>
  <si>
    <t>1) Original table from CT0261</t>
  </si>
  <si>
    <t>https://www.ons.gov.uk/file?uri=/peoplepopulationandcommunity/populationandmigration/populationprojections/datasets/localauthoritiesinenglandtable2/2016based/table2.xls</t>
  </si>
  <si>
    <t>Extract from ONS "Table 2" (5 year intervals)</t>
  </si>
  <si>
    <r>
      <rPr>
        <sz val="14"/>
        <color theme="1"/>
        <rFont val="Calibri"/>
        <family val="2"/>
        <scheme val="minor"/>
      </rPr>
      <t>2016</t>
    </r>
    <r>
      <rPr>
        <sz val="10"/>
        <color theme="1"/>
        <rFont val="Calibri"/>
        <family val="2"/>
        <scheme val="minor"/>
      </rPr>
      <t xml:space="preserve">
(reference)</t>
    </r>
  </si>
  <si>
    <t>Adapted for Bridport Area Neighbourhood Plan, February 2019, G.Crawford</t>
  </si>
  <si>
    <t>2) below: same table, age bands and hence household size figures scaled by expected population change</t>
  </si>
  <si>
    <t>25-yr change</t>
  </si>
  <si>
    <t>3) below: table correlating age band with property size (not tenure).</t>
  </si>
  <si>
    <t>3)  Correlation of age band with home size</t>
  </si>
  <si>
    <t>Total in age band</t>
  </si>
  <si>
    <t>Percentage of each age band in property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</si>
</sst>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3" fontId="0" fillId="0" borderId="3" xfId="0" applyNumberFormat="1" applyBorder="1"/>
    <xf numFmtId="164" fontId="0" fillId="0" borderId="0" xfId="0" applyNumberFormat="1"/>
    <xf numFmtId="1" fontId="0" fillId="0" borderId="0" xfId="0" applyNumberFormat="1"/>
    <xf numFmtId="0" fontId="5" fillId="0" borderId="0" xfId="0" applyFont="1"/>
    <xf numFmtId="0" fontId="6" fillId="0" borderId="0" xfId="1" applyFont="1" applyAlignment="1"/>
    <xf numFmtId="0" fontId="3" fillId="0" borderId="0" xfId="1" applyFont="1" applyAlignment="1"/>
    <xf numFmtId="0" fontId="3" fillId="0" borderId="0" xfId="1" applyFont="1" applyFill="1" applyAlignment="1"/>
    <xf numFmtId="0" fontId="3" fillId="0" borderId="0" xfId="0" applyFont="1" applyFill="1"/>
    <xf numFmtId="3" fontId="3" fillId="0" borderId="10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vertical="top" wrapText="1"/>
    </xf>
    <xf numFmtId="0" fontId="7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65" fontId="0" fillId="0" borderId="0" xfId="0" applyNumberFormat="1"/>
    <xf numFmtId="2" fontId="0" fillId="0" borderId="0" xfId="0" applyNumberFormat="1"/>
    <xf numFmtId="49" fontId="0" fillId="0" borderId="0" xfId="0" applyNumberFormat="1"/>
    <xf numFmtId="165" fontId="7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 wrapText="1"/>
    </xf>
    <xf numFmtId="2" fontId="5" fillId="0" borderId="0" xfId="0" applyNumberFormat="1" applyFont="1"/>
    <xf numFmtId="49" fontId="5" fillId="0" borderId="0" xfId="0" applyNumberFormat="1" applyFont="1"/>
    <xf numFmtId="2" fontId="8" fillId="0" borderId="0" xfId="0" applyNumberFormat="1" applyFont="1"/>
    <xf numFmtId="1" fontId="5" fillId="0" borderId="0" xfId="0" applyNumberFormat="1" applyFont="1"/>
    <xf numFmtId="0" fontId="0" fillId="0" borderId="0" xfId="0" applyAlignment="1">
      <alignment vertical="center" wrapText="1"/>
    </xf>
    <xf numFmtId="0" fontId="5" fillId="0" borderId="2" xfId="0" applyFont="1" applyBorder="1"/>
    <xf numFmtId="1" fontId="5" fillId="0" borderId="3" xfId="0" applyNumberFormat="1" applyFont="1" applyBorder="1"/>
    <xf numFmtId="9" fontId="0" fillId="0" borderId="0" xfId="0" applyNumberFormat="1"/>
    <xf numFmtId="0" fontId="7" fillId="0" borderId="22" xfId="0" applyFont="1" applyBorder="1" applyAlignment="1">
      <alignment horizontal="center" wrapText="1"/>
    </xf>
    <xf numFmtId="1" fontId="0" fillId="0" borderId="23" xfId="0" applyNumberFormat="1" applyBorder="1"/>
    <xf numFmtId="1" fontId="0" fillId="0" borderId="24" xfId="0" applyNumberFormat="1" applyBorder="1"/>
    <xf numFmtId="1" fontId="5" fillId="0" borderId="23" xfId="0" applyNumberFormat="1" applyFont="1" applyBorder="1"/>
    <xf numFmtId="2" fontId="5" fillId="0" borderId="24" xfId="0" applyNumberFormat="1" applyFont="1" applyBorder="1"/>
    <xf numFmtId="1" fontId="0" fillId="0" borderId="25" xfId="0" applyNumberFormat="1" applyBorder="1"/>
    <xf numFmtId="1" fontId="0" fillId="0" borderId="26" xfId="0" applyNumberFormat="1" applyBorder="1"/>
    <xf numFmtId="0" fontId="10" fillId="0" borderId="0" xfId="0" applyFont="1"/>
    <xf numFmtId="0" fontId="11" fillId="0" borderId="0" xfId="0" applyFont="1"/>
    <xf numFmtId="0" fontId="12" fillId="0" borderId="0" xfId="2"/>
    <xf numFmtId="0" fontId="13" fillId="0" borderId="0" xfId="0" applyFont="1"/>
    <xf numFmtId="0" fontId="13" fillId="0" borderId="21" xfId="0" applyFont="1" applyBorder="1"/>
    <xf numFmtId="0" fontId="14" fillId="0" borderId="0" xfId="1" applyFont="1" applyFill="1" applyAlignment="1"/>
    <xf numFmtId="0" fontId="7" fillId="0" borderId="0" xfId="0" applyFont="1" applyAlignment="1">
      <alignment horizontal="right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/>
    <xf numFmtId="0" fontId="0" fillId="3" borderId="7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Style1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aseline="0">
                <a:solidFill>
                  <a:sysClr val="windowText" lastClr="000000"/>
                </a:solidFill>
              </a:rPr>
              <a:t>Home sizes used by age bands of residents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aseline="0">
                <a:solidFill>
                  <a:sysClr val="windowText" lastClr="000000"/>
                </a:solidFill>
              </a:rPr>
              <a:t>West Dorset, 2011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'CT0621 West Dorset'!$C$211</c:f>
              <c:strCache>
                <c:ptCount val="1"/>
                <c:pt idx="0">
                  <c:v>1 bedroom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'CT0621 West Dorset'!$E$201:$R$201</c:f>
              <c:strCache>
                <c:ptCount val="14"/>
                <c:pt idx="0">
                  <c:v>Age 16 to 24</c:v>
                </c:pt>
                <c:pt idx="1">
                  <c:v>Age 25 to 29</c:v>
                </c:pt>
                <c:pt idx="2">
                  <c:v>Age 30 to 34</c:v>
                </c:pt>
                <c:pt idx="3">
                  <c:v>Age 35 to 39</c:v>
                </c:pt>
                <c:pt idx="4">
                  <c:v>Age 40 to 44</c:v>
                </c:pt>
                <c:pt idx="5">
                  <c:v>Age 45 to 49</c:v>
                </c:pt>
                <c:pt idx="6">
                  <c:v>Age 50 to 54</c:v>
                </c:pt>
                <c:pt idx="7">
                  <c:v>Age 55 to 59</c:v>
                </c:pt>
                <c:pt idx="8">
                  <c:v>Age 60 to 64</c:v>
                </c:pt>
                <c:pt idx="9">
                  <c:v>Age 65 to 69</c:v>
                </c:pt>
                <c:pt idx="10">
                  <c:v>Age 70 to 74</c:v>
                </c:pt>
                <c:pt idx="11">
                  <c:v>Age 75 to 79</c:v>
                </c:pt>
                <c:pt idx="12">
                  <c:v>Age 80 to 84</c:v>
                </c:pt>
                <c:pt idx="13">
                  <c:v>Age 85 or over</c:v>
                </c:pt>
              </c:strCache>
            </c:strRef>
          </c:cat>
          <c:val>
            <c:numRef>
              <c:f>'CT0621 West Dorset'!$E$211:$R$211</c:f>
              <c:numCache>
                <c:formatCode>0%</c:formatCode>
                <c:ptCount val="14"/>
                <c:pt idx="0">
                  <c:v>0.2710059171597633</c:v>
                </c:pt>
                <c:pt idx="1">
                  <c:v>0.15294117647058825</c:v>
                </c:pt>
                <c:pt idx="2">
                  <c:v>0.1136978884677856</c:v>
                </c:pt>
                <c:pt idx="3">
                  <c:v>8.0772261623325459E-2</c:v>
                </c:pt>
                <c:pt idx="4">
                  <c:v>6.7806267806267806E-2</c:v>
                </c:pt>
                <c:pt idx="5">
                  <c:v>6.0871624822359069E-2</c:v>
                </c:pt>
                <c:pt idx="6">
                  <c:v>5.4934370442391835E-2</c:v>
                </c:pt>
                <c:pt idx="7">
                  <c:v>8.3173996175908219E-2</c:v>
                </c:pt>
                <c:pt idx="8">
                  <c:v>7.245471580262336E-2</c:v>
                </c:pt>
                <c:pt idx="9">
                  <c:v>8.6884075220185666E-2</c:v>
                </c:pt>
                <c:pt idx="10">
                  <c:v>8.6070215175537937E-2</c:v>
                </c:pt>
                <c:pt idx="11">
                  <c:v>9.5321127579192089E-2</c:v>
                </c:pt>
                <c:pt idx="12">
                  <c:v>0.11518858307849134</c:v>
                </c:pt>
                <c:pt idx="13">
                  <c:v>0.16376663254861823</c:v>
                </c:pt>
              </c:numCache>
            </c:numRef>
          </c:val>
        </c:ser>
        <c:ser>
          <c:idx val="1"/>
          <c:order val="1"/>
          <c:tx>
            <c:strRef>
              <c:f>'CT0621 West Dorset'!$C$212</c:f>
              <c:strCache>
                <c:ptCount val="1"/>
                <c:pt idx="0">
                  <c:v>2 bedrooms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'CT0621 West Dorset'!$E$201:$R$201</c:f>
              <c:strCache>
                <c:ptCount val="14"/>
                <c:pt idx="0">
                  <c:v>Age 16 to 24</c:v>
                </c:pt>
                <c:pt idx="1">
                  <c:v>Age 25 to 29</c:v>
                </c:pt>
                <c:pt idx="2">
                  <c:v>Age 30 to 34</c:v>
                </c:pt>
                <c:pt idx="3">
                  <c:v>Age 35 to 39</c:v>
                </c:pt>
                <c:pt idx="4">
                  <c:v>Age 40 to 44</c:v>
                </c:pt>
                <c:pt idx="5">
                  <c:v>Age 45 to 49</c:v>
                </c:pt>
                <c:pt idx="6">
                  <c:v>Age 50 to 54</c:v>
                </c:pt>
                <c:pt idx="7">
                  <c:v>Age 55 to 59</c:v>
                </c:pt>
                <c:pt idx="8">
                  <c:v>Age 60 to 64</c:v>
                </c:pt>
                <c:pt idx="9">
                  <c:v>Age 65 to 69</c:v>
                </c:pt>
                <c:pt idx="10">
                  <c:v>Age 70 to 74</c:v>
                </c:pt>
                <c:pt idx="11">
                  <c:v>Age 75 to 79</c:v>
                </c:pt>
                <c:pt idx="12">
                  <c:v>Age 80 to 84</c:v>
                </c:pt>
                <c:pt idx="13">
                  <c:v>Age 85 or over</c:v>
                </c:pt>
              </c:strCache>
            </c:strRef>
          </c:cat>
          <c:val>
            <c:numRef>
              <c:f>'CT0621 West Dorset'!$E$212:$R$212</c:f>
              <c:numCache>
                <c:formatCode>0%</c:formatCode>
                <c:ptCount val="14"/>
                <c:pt idx="0">
                  <c:v>0.48875739644970412</c:v>
                </c:pt>
                <c:pt idx="1">
                  <c:v>0.49176470588235294</c:v>
                </c:pt>
                <c:pt idx="2">
                  <c:v>0.39036275040606389</c:v>
                </c:pt>
                <c:pt idx="3">
                  <c:v>0.27423167848699764</c:v>
                </c:pt>
                <c:pt idx="4">
                  <c:v>0.22735042735042735</c:v>
                </c:pt>
                <c:pt idx="5">
                  <c:v>0.2098531501657982</c:v>
                </c:pt>
                <c:pt idx="6">
                  <c:v>0.20296548371414683</c:v>
                </c:pt>
                <c:pt idx="7">
                  <c:v>0.20913001912045889</c:v>
                </c:pt>
                <c:pt idx="8">
                  <c:v>0.22402665001041017</c:v>
                </c:pt>
                <c:pt idx="9">
                  <c:v>0.23684836943584861</c:v>
                </c:pt>
                <c:pt idx="10">
                  <c:v>0.27293318233295583</c:v>
                </c:pt>
                <c:pt idx="11">
                  <c:v>0.2871258355129323</c:v>
                </c:pt>
                <c:pt idx="12">
                  <c:v>0.3363914373088685</c:v>
                </c:pt>
                <c:pt idx="13">
                  <c:v>0.36369839645172297</c:v>
                </c:pt>
              </c:numCache>
            </c:numRef>
          </c:val>
        </c:ser>
        <c:ser>
          <c:idx val="2"/>
          <c:order val="2"/>
          <c:tx>
            <c:strRef>
              <c:f>'CT0621 West Dorset'!$C$213</c:f>
              <c:strCache>
                <c:ptCount val="1"/>
                <c:pt idx="0">
                  <c:v>3 bedrooms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'CT0621 West Dorset'!$E$201:$R$201</c:f>
              <c:strCache>
                <c:ptCount val="14"/>
                <c:pt idx="0">
                  <c:v>Age 16 to 24</c:v>
                </c:pt>
                <c:pt idx="1">
                  <c:v>Age 25 to 29</c:v>
                </c:pt>
                <c:pt idx="2">
                  <c:v>Age 30 to 34</c:v>
                </c:pt>
                <c:pt idx="3">
                  <c:v>Age 35 to 39</c:v>
                </c:pt>
                <c:pt idx="4">
                  <c:v>Age 40 to 44</c:v>
                </c:pt>
                <c:pt idx="5">
                  <c:v>Age 45 to 49</c:v>
                </c:pt>
                <c:pt idx="6">
                  <c:v>Age 50 to 54</c:v>
                </c:pt>
                <c:pt idx="7">
                  <c:v>Age 55 to 59</c:v>
                </c:pt>
                <c:pt idx="8">
                  <c:v>Age 60 to 64</c:v>
                </c:pt>
                <c:pt idx="9">
                  <c:v>Age 65 to 69</c:v>
                </c:pt>
                <c:pt idx="10">
                  <c:v>Age 70 to 74</c:v>
                </c:pt>
                <c:pt idx="11">
                  <c:v>Age 75 to 79</c:v>
                </c:pt>
                <c:pt idx="12">
                  <c:v>Age 80 to 84</c:v>
                </c:pt>
                <c:pt idx="13">
                  <c:v>Age 85 or over</c:v>
                </c:pt>
              </c:strCache>
            </c:strRef>
          </c:cat>
          <c:val>
            <c:numRef>
              <c:f>'CT0621 West Dorset'!$E$213:$R$213</c:f>
              <c:numCache>
                <c:formatCode>0%</c:formatCode>
                <c:ptCount val="14"/>
                <c:pt idx="0">
                  <c:v>0.1893491124260355</c:v>
                </c:pt>
                <c:pt idx="1">
                  <c:v>0.28784313725490196</c:v>
                </c:pt>
                <c:pt idx="2">
                  <c:v>0.402815376285869</c:v>
                </c:pt>
                <c:pt idx="3">
                  <c:v>0.47163120567375888</c:v>
                </c:pt>
                <c:pt idx="4">
                  <c:v>0.456980056980057</c:v>
                </c:pt>
                <c:pt idx="5">
                  <c:v>0.43486499289436287</c:v>
                </c:pt>
                <c:pt idx="6">
                  <c:v>0.43364122508507535</c:v>
                </c:pt>
                <c:pt idx="7">
                  <c:v>0.42495219885277247</c:v>
                </c:pt>
                <c:pt idx="8">
                  <c:v>0.42494274411825944</c:v>
                </c:pt>
                <c:pt idx="9">
                  <c:v>0.41585336824565577</c:v>
                </c:pt>
                <c:pt idx="10">
                  <c:v>0.40656851642129105</c:v>
                </c:pt>
                <c:pt idx="11">
                  <c:v>0.41877361232199944</c:v>
                </c:pt>
                <c:pt idx="12">
                  <c:v>0.38328236493374107</c:v>
                </c:pt>
                <c:pt idx="13">
                  <c:v>0.33879222108495394</c:v>
                </c:pt>
              </c:numCache>
            </c:numRef>
          </c:val>
        </c:ser>
        <c:ser>
          <c:idx val="3"/>
          <c:order val="3"/>
          <c:tx>
            <c:strRef>
              <c:f>'CT0621 West Dorset'!$C$214</c:f>
              <c:strCache>
                <c:ptCount val="1"/>
                <c:pt idx="0">
                  <c:v>4 bedrooms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'CT0621 West Dorset'!$E$201:$R$201</c:f>
              <c:strCache>
                <c:ptCount val="14"/>
                <c:pt idx="0">
                  <c:v>Age 16 to 24</c:v>
                </c:pt>
                <c:pt idx="1">
                  <c:v>Age 25 to 29</c:v>
                </c:pt>
                <c:pt idx="2">
                  <c:v>Age 30 to 34</c:v>
                </c:pt>
                <c:pt idx="3">
                  <c:v>Age 35 to 39</c:v>
                </c:pt>
                <c:pt idx="4">
                  <c:v>Age 40 to 44</c:v>
                </c:pt>
                <c:pt idx="5">
                  <c:v>Age 45 to 49</c:v>
                </c:pt>
                <c:pt idx="6">
                  <c:v>Age 50 to 54</c:v>
                </c:pt>
                <c:pt idx="7">
                  <c:v>Age 55 to 59</c:v>
                </c:pt>
                <c:pt idx="8">
                  <c:v>Age 60 to 64</c:v>
                </c:pt>
                <c:pt idx="9">
                  <c:v>Age 65 to 69</c:v>
                </c:pt>
                <c:pt idx="10">
                  <c:v>Age 70 to 74</c:v>
                </c:pt>
                <c:pt idx="11">
                  <c:v>Age 75 to 79</c:v>
                </c:pt>
                <c:pt idx="12">
                  <c:v>Age 80 to 84</c:v>
                </c:pt>
                <c:pt idx="13">
                  <c:v>Age 85 or over</c:v>
                </c:pt>
              </c:strCache>
            </c:strRef>
          </c:cat>
          <c:val>
            <c:numRef>
              <c:f>'CT0621 West Dorset'!$E$214:$R$214</c:f>
              <c:numCache>
                <c:formatCode>0%</c:formatCode>
                <c:ptCount val="14"/>
                <c:pt idx="0">
                  <c:v>3.3136094674556214E-2</c:v>
                </c:pt>
                <c:pt idx="1">
                  <c:v>4.7843137254901962E-2</c:v>
                </c:pt>
                <c:pt idx="2">
                  <c:v>7.3091499729290743E-2</c:v>
                </c:pt>
                <c:pt idx="3">
                  <c:v>0.12608353033884948</c:v>
                </c:pt>
                <c:pt idx="4">
                  <c:v>0.18461538461538463</c:v>
                </c:pt>
                <c:pt idx="5">
                  <c:v>0.2098531501657982</c:v>
                </c:pt>
                <c:pt idx="6">
                  <c:v>0.22484200291686923</c:v>
                </c:pt>
                <c:pt idx="7">
                  <c:v>0.19837476099426385</c:v>
                </c:pt>
                <c:pt idx="8">
                  <c:v>0.20549656464709556</c:v>
                </c:pt>
                <c:pt idx="9">
                  <c:v>0.1937633896691264</c:v>
                </c:pt>
                <c:pt idx="10">
                  <c:v>0.17921857304643263</c:v>
                </c:pt>
                <c:pt idx="11">
                  <c:v>0.16041848299912817</c:v>
                </c:pt>
                <c:pt idx="12">
                  <c:v>0.13115868161739722</c:v>
                </c:pt>
                <c:pt idx="13">
                  <c:v>0.10542476970317298</c:v>
                </c:pt>
              </c:numCache>
            </c:numRef>
          </c:val>
        </c:ser>
        <c:ser>
          <c:idx val="4"/>
          <c:order val="4"/>
          <c:tx>
            <c:strRef>
              <c:f>'CT0621 West Dorset'!$C$215</c:f>
              <c:strCache>
                <c:ptCount val="1"/>
                <c:pt idx="0">
                  <c:v>5 bedrooms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'CT0621 West Dorset'!$E$201:$R$201</c:f>
              <c:strCache>
                <c:ptCount val="14"/>
                <c:pt idx="0">
                  <c:v>Age 16 to 24</c:v>
                </c:pt>
                <c:pt idx="1">
                  <c:v>Age 25 to 29</c:v>
                </c:pt>
                <c:pt idx="2">
                  <c:v>Age 30 to 34</c:v>
                </c:pt>
                <c:pt idx="3">
                  <c:v>Age 35 to 39</c:v>
                </c:pt>
                <c:pt idx="4">
                  <c:v>Age 40 to 44</c:v>
                </c:pt>
                <c:pt idx="5">
                  <c:v>Age 45 to 49</c:v>
                </c:pt>
                <c:pt idx="6">
                  <c:v>Age 50 to 54</c:v>
                </c:pt>
                <c:pt idx="7">
                  <c:v>Age 55 to 59</c:v>
                </c:pt>
                <c:pt idx="8">
                  <c:v>Age 60 to 64</c:v>
                </c:pt>
                <c:pt idx="9">
                  <c:v>Age 65 to 69</c:v>
                </c:pt>
                <c:pt idx="10">
                  <c:v>Age 70 to 74</c:v>
                </c:pt>
                <c:pt idx="11">
                  <c:v>Age 75 to 79</c:v>
                </c:pt>
                <c:pt idx="12">
                  <c:v>Age 80 to 84</c:v>
                </c:pt>
                <c:pt idx="13">
                  <c:v>Age 85 or over</c:v>
                </c:pt>
              </c:strCache>
            </c:strRef>
          </c:cat>
          <c:val>
            <c:numRef>
              <c:f>'CT0621 West Dorset'!$E$215:$R$215</c:f>
              <c:numCache>
                <c:formatCode>0%</c:formatCode>
                <c:ptCount val="14"/>
                <c:pt idx="0">
                  <c:v>8.2840236686390536E-3</c:v>
                </c:pt>
                <c:pt idx="1">
                  <c:v>1.411764705882353E-2</c:v>
                </c:pt>
                <c:pt idx="2">
                  <c:v>1.5159718462371413E-2</c:v>
                </c:pt>
                <c:pt idx="3">
                  <c:v>3.7825059101654845E-2</c:v>
                </c:pt>
                <c:pt idx="4">
                  <c:v>4.5299145299145298E-2</c:v>
                </c:pt>
                <c:pt idx="5">
                  <c:v>5.8266224538133585E-2</c:v>
                </c:pt>
                <c:pt idx="6">
                  <c:v>6.1497326203208559E-2</c:v>
                </c:pt>
                <c:pt idx="7">
                  <c:v>6.2141491395793502E-2</c:v>
                </c:pt>
                <c:pt idx="8">
                  <c:v>5.0593379138038727E-2</c:v>
                </c:pt>
                <c:pt idx="9">
                  <c:v>4.6655558200428472E-2</c:v>
                </c:pt>
                <c:pt idx="10">
                  <c:v>3.9071347678369193E-2</c:v>
                </c:pt>
                <c:pt idx="11">
                  <c:v>2.8189479802383028E-2</c:v>
                </c:pt>
                <c:pt idx="12">
                  <c:v>2.4125042473666328E-2</c:v>
                </c:pt>
                <c:pt idx="13">
                  <c:v>2.0812009553053564E-2</c:v>
                </c:pt>
              </c:numCache>
            </c:numRef>
          </c:val>
        </c:ser>
        <c:ser>
          <c:idx val="5"/>
          <c:order val="5"/>
          <c:tx>
            <c:strRef>
              <c:f>'CT0621 West Dorset'!$C$216</c:f>
              <c:strCache>
                <c:ptCount val="1"/>
                <c:pt idx="0">
                  <c:v>6 or more bedrooms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'CT0621 West Dorset'!$E$201:$R$201</c:f>
              <c:strCache>
                <c:ptCount val="14"/>
                <c:pt idx="0">
                  <c:v>Age 16 to 24</c:v>
                </c:pt>
                <c:pt idx="1">
                  <c:v>Age 25 to 29</c:v>
                </c:pt>
                <c:pt idx="2">
                  <c:v>Age 30 to 34</c:v>
                </c:pt>
                <c:pt idx="3">
                  <c:v>Age 35 to 39</c:v>
                </c:pt>
                <c:pt idx="4">
                  <c:v>Age 40 to 44</c:v>
                </c:pt>
                <c:pt idx="5">
                  <c:v>Age 45 to 49</c:v>
                </c:pt>
                <c:pt idx="6">
                  <c:v>Age 50 to 54</c:v>
                </c:pt>
                <c:pt idx="7">
                  <c:v>Age 55 to 59</c:v>
                </c:pt>
                <c:pt idx="8">
                  <c:v>Age 60 to 64</c:v>
                </c:pt>
                <c:pt idx="9">
                  <c:v>Age 65 to 69</c:v>
                </c:pt>
                <c:pt idx="10">
                  <c:v>Age 70 to 74</c:v>
                </c:pt>
                <c:pt idx="11">
                  <c:v>Age 75 to 79</c:v>
                </c:pt>
                <c:pt idx="12">
                  <c:v>Age 80 to 84</c:v>
                </c:pt>
                <c:pt idx="13">
                  <c:v>Age 85 or over</c:v>
                </c:pt>
              </c:strCache>
            </c:strRef>
          </c:cat>
          <c:val>
            <c:numRef>
              <c:f>'CT0621 West Dorset'!$E$216:$R$216</c:f>
              <c:numCache>
                <c:formatCode>0%</c:formatCode>
                <c:ptCount val="14"/>
                <c:pt idx="0">
                  <c:v>9.4674556213017753E-3</c:v>
                </c:pt>
                <c:pt idx="1">
                  <c:v>5.4901960784313726E-3</c:v>
                </c:pt>
                <c:pt idx="2">
                  <c:v>4.8727666486193828E-3</c:v>
                </c:pt>
                <c:pt idx="3">
                  <c:v>9.4562647754137114E-3</c:v>
                </c:pt>
                <c:pt idx="4">
                  <c:v>1.7948717948717947E-2</c:v>
                </c:pt>
                <c:pt idx="5">
                  <c:v>2.6290857413548082E-2</c:v>
                </c:pt>
                <c:pt idx="6">
                  <c:v>2.2119591638308216E-2</c:v>
                </c:pt>
                <c:pt idx="7">
                  <c:v>2.222753346080306E-2</c:v>
                </c:pt>
                <c:pt idx="8">
                  <c:v>2.2485946283572766E-2</c:v>
                </c:pt>
                <c:pt idx="9">
                  <c:v>1.9995239228755058E-2</c:v>
                </c:pt>
                <c:pt idx="10">
                  <c:v>1.6138165345413364E-2</c:v>
                </c:pt>
                <c:pt idx="11">
                  <c:v>1.017146178436501E-2</c:v>
                </c:pt>
                <c:pt idx="12">
                  <c:v>9.8538905878355412E-3</c:v>
                </c:pt>
                <c:pt idx="13">
                  <c:v>7.5059706584783351E-3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309120"/>
        <c:axId val="256310656"/>
      </c:barChart>
      <c:catAx>
        <c:axId val="256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10656"/>
        <c:crosses val="autoZero"/>
        <c:auto val="1"/>
        <c:lblAlgn val="ctr"/>
        <c:lblOffset val="100"/>
        <c:noMultiLvlLbl val="0"/>
      </c:catAx>
      <c:valAx>
        <c:axId val="256310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out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09120"/>
        <c:crosses val="autoZero"/>
        <c:crossBetween val="between"/>
        <c:majorUnit val="1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218</xdr:row>
      <xdr:rowOff>123824</xdr:rowOff>
    </xdr:from>
    <xdr:to>
      <xdr:col>4</xdr:col>
      <xdr:colOff>285749</xdr:colOff>
      <xdr:row>237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file?uri=/peoplepopulationandcommunity/populationandmigration/populationprojections/datasets/localauthoritiesinenglandtable2/2016based/table2.xls" TargetMode="External"/><Relationship Id="rId1" Type="http://schemas.openxmlformats.org/officeDocument/2006/relationships/hyperlink" Target="https://www.ons.gov.uk/peoplepopulationandcommunity/housing/adhocs/005938ct06212011censustenurenumbedroomsaccommtypesexofhrpageofhrp2011censusmergedlase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tabSelected="1" workbookViewId="0"/>
  </sheetViews>
  <sheetFormatPr defaultRowHeight="15" x14ac:dyDescent="0.25"/>
  <cols>
    <col min="1" max="1" width="11" customWidth="1"/>
    <col min="3" max="3" width="51.140625" style="16" customWidth="1"/>
    <col min="21" max="21" width="19.140625" bestFit="1" customWidth="1"/>
  </cols>
  <sheetData>
    <row r="1" spans="1:18" x14ac:dyDescent="0.25">
      <c r="A1" s="8" t="s">
        <v>0</v>
      </c>
    </row>
    <row r="2" spans="1:18" x14ac:dyDescent="0.25">
      <c r="A2" s="9"/>
    </row>
    <row r="3" spans="1:18" x14ac:dyDescent="0.25">
      <c r="A3" s="9" t="s">
        <v>11</v>
      </c>
    </row>
    <row r="4" spans="1:18" x14ac:dyDescent="0.25">
      <c r="A4" s="9"/>
    </row>
    <row r="5" spans="1:18" x14ac:dyDescent="0.25">
      <c r="A5" s="9" t="s">
        <v>12</v>
      </c>
    </row>
    <row r="6" spans="1:18" x14ac:dyDescent="0.25">
      <c r="A6" s="10" t="s">
        <v>13</v>
      </c>
    </row>
    <row r="7" spans="1:18" x14ac:dyDescent="0.25">
      <c r="A7" s="9"/>
    </row>
    <row r="8" spans="1:18" x14ac:dyDescent="0.25">
      <c r="A8" s="8" t="s">
        <v>1</v>
      </c>
    </row>
    <row r="10" spans="1:18" x14ac:dyDescent="0.25">
      <c r="A10" s="45" t="s">
        <v>83</v>
      </c>
    </row>
    <row r="11" spans="1:18" x14ac:dyDescent="0.25">
      <c r="A11" s="2" t="s">
        <v>79</v>
      </c>
      <c r="C11" s="46"/>
      <c r="D11" s="42" t="s">
        <v>78</v>
      </c>
    </row>
    <row r="12" spans="1:18" x14ac:dyDescent="0.25">
      <c r="A12" s="2" t="s">
        <v>84</v>
      </c>
    </row>
    <row r="13" spans="1:18" x14ac:dyDescent="0.25">
      <c r="A13" s="2" t="s">
        <v>86</v>
      </c>
    </row>
    <row r="15" spans="1:18" s="11" customFormat="1" ht="15" customHeight="1" x14ac:dyDescent="0.2">
      <c r="A15" s="47"/>
      <c r="B15" s="48"/>
      <c r="C15" s="49"/>
      <c r="D15" s="53" t="s">
        <v>14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</row>
    <row r="16" spans="1:18" s="11" customFormat="1" ht="25.5" x14ac:dyDescent="0.2">
      <c r="A16" s="50"/>
      <c r="B16" s="51"/>
      <c r="C16" s="52"/>
      <c r="D16" s="12" t="s">
        <v>10</v>
      </c>
      <c r="E16" s="13" t="s">
        <v>15</v>
      </c>
      <c r="F16" s="13" t="s">
        <v>16</v>
      </c>
      <c r="G16" s="13" t="s">
        <v>17</v>
      </c>
      <c r="H16" s="13" t="s">
        <v>18</v>
      </c>
      <c r="I16" s="13" t="s">
        <v>19</v>
      </c>
      <c r="J16" s="13" t="s">
        <v>20</v>
      </c>
      <c r="K16" s="13" t="s">
        <v>21</v>
      </c>
      <c r="L16" s="13" t="s">
        <v>22</v>
      </c>
      <c r="M16" s="13" t="s">
        <v>23</v>
      </c>
      <c r="N16" s="13" t="s">
        <v>24</v>
      </c>
      <c r="O16" s="13" t="s">
        <v>25</v>
      </c>
      <c r="P16" s="13" t="s">
        <v>26</v>
      </c>
      <c r="Q16" s="13" t="s">
        <v>27</v>
      </c>
      <c r="R16" s="13" t="s">
        <v>28</v>
      </c>
    </row>
    <row r="17" spans="1:18" s="11" customFormat="1" ht="12.75" x14ac:dyDescent="0.2">
      <c r="A17" s="73" t="s">
        <v>9</v>
      </c>
      <c r="B17" s="70" t="s">
        <v>2</v>
      </c>
      <c r="C17" s="14" t="s">
        <v>29</v>
      </c>
      <c r="D17" s="15">
        <v>44386</v>
      </c>
      <c r="E17" s="15">
        <v>845</v>
      </c>
      <c r="F17" s="15">
        <v>1275</v>
      </c>
      <c r="G17" s="15">
        <v>1847</v>
      </c>
      <c r="H17" s="15">
        <v>2538</v>
      </c>
      <c r="I17" s="15">
        <v>3510</v>
      </c>
      <c r="J17" s="15">
        <v>4222</v>
      </c>
      <c r="K17" s="15">
        <v>4114</v>
      </c>
      <c r="L17" s="15">
        <v>4184</v>
      </c>
      <c r="M17" s="15">
        <v>4803</v>
      </c>
      <c r="N17" s="15">
        <v>4201</v>
      </c>
      <c r="O17" s="15">
        <v>3532</v>
      </c>
      <c r="P17" s="15">
        <v>3441</v>
      </c>
      <c r="Q17" s="15">
        <v>2943</v>
      </c>
      <c r="R17" s="15">
        <v>2931</v>
      </c>
    </row>
    <row r="18" spans="1:18" s="11" customFormat="1" ht="12.75" x14ac:dyDescent="0.2">
      <c r="A18" s="74"/>
      <c r="B18" s="71"/>
      <c r="C18" s="14" t="s">
        <v>5</v>
      </c>
      <c r="D18" s="15">
        <v>4072</v>
      </c>
      <c r="E18" s="15">
        <v>229</v>
      </c>
      <c r="F18" s="15">
        <v>195</v>
      </c>
      <c r="G18" s="15">
        <v>210</v>
      </c>
      <c r="H18" s="15">
        <v>205</v>
      </c>
      <c r="I18" s="15">
        <v>238</v>
      </c>
      <c r="J18" s="15">
        <v>257</v>
      </c>
      <c r="K18" s="15">
        <v>226</v>
      </c>
      <c r="L18" s="15">
        <v>348</v>
      </c>
      <c r="M18" s="15">
        <v>348</v>
      </c>
      <c r="N18" s="15">
        <v>365</v>
      </c>
      <c r="O18" s="15">
        <v>304</v>
      </c>
      <c r="P18" s="15">
        <v>328</v>
      </c>
      <c r="Q18" s="15">
        <v>339</v>
      </c>
      <c r="R18" s="15">
        <v>480</v>
      </c>
    </row>
    <row r="19" spans="1:18" s="11" customFormat="1" ht="12.75" x14ac:dyDescent="0.2">
      <c r="A19" s="74"/>
      <c r="B19" s="71"/>
      <c r="C19" s="14" t="s">
        <v>6</v>
      </c>
      <c r="D19" s="15">
        <v>11930</v>
      </c>
      <c r="E19" s="15">
        <v>413</v>
      </c>
      <c r="F19" s="15">
        <v>627</v>
      </c>
      <c r="G19" s="15">
        <v>721</v>
      </c>
      <c r="H19" s="15">
        <v>696</v>
      </c>
      <c r="I19" s="15">
        <v>798</v>
      </c>
      <c r="J19" s="15">
        <v>886</v>
      </c>
      <c r="K19" s="15">
        <v>835</v>
      </c>
      <c r="L19" s="15">
        <v>875</v>
      </c>
      <c r="M19" s="15">
        <v>1076</v>
      </c>
      <c r="N19" s="15">
        <v>995</v>
      </c>
      <c r="O19" s="15">
        <v>964</v>
      </c>
      <c r="P19" s="15">
        <v>988</v>
      </c>
      <c r="Q19" s="15">
        <v>990</v>
      </c>
      <c r="R19" s="15">
        <v>1066</v>
      </c>
    </row>
    <row r="20" spans="1:18" s="11" customFormat="1" ht="12.75" x14ac:dyDescent="0.2">
      <c r="A20" s="74"/>
      <c r="B20" s="71"/>
      <c r="C20" s="14" t="s">
        <v>7</v>
      </c>
      <c r="D20" s="15">
        <v>18256</v>
      </c>
      <c r="E20" s="15">
        <v>160</v>
      </c>
      <c r="F20" s="15">
        <v>367</v>
      </c>
      <c r="G20" s="15">
        <v>744</v>
      </c>
      <c r="H20" s="15">
        <v>1197</v>
      </c>
      <c r="I20" s="15">
        <v>1604</v>
      </c>
      <c r="J20" s="15">
        <v>1836</v>
      </c>
      <c r="K20" s="15">
        <v>1784</v>
      </c>
      <c r="L20" s="15">
        <v>1778</v>
      </c>
      <c r="M20" s="15">
        <v>2041</v>
      </c>
      <c r="N20" s="15">
        <v>1747</v>
      </c>
      <c r="O20" s="15">
        <v>1436</v>
      </c>
      <c r="P20" s="15">
        <v>1441</v>
      </c>
      <c r="Q20" s="15">
        <v>1128</v>
      </c>
      <c r="R20" s="15">
        <v>993</v>
      </c>
    </row>
    <row r="21" spans="1:18" s="11" customFormat="1" ht="12.75" x14ac:dyDescent="0.2">
      <c r="A21" s="74"/>
      <c r="B21" s="71"/>
      <c r="C21" s="14" t="s">
        <v>8</v>
      </c>
      <c r="D21" s="15">
        <v>7514</v>
      </c>
      <c r="E21" s="15">
        <v>28</v>
      </c>
      <c r="F21" s="15">
        <v>61</v>
      </c>
      <c r="G21" s="15">
        <v>135</v>
      </c>
      <c r="H21" s="15">
        <v>320</v>
      </c>
      <c r="I21" s="15">
        <v>648</v>
      </c>
      <c r="J21" s="15">
        <v>886</v>
      </c>
      <c r="K21" s="15">
        <v>925</v>
      </c>
      <c r="L21" s="15">
        <v>830</v>
      </c>
      <c r="M21" s="15">
        <v>987</v>
      </c>
      <c r="N21" s="15">
        <v>814</v>
      </c>
      <c r="O21" s="15">
        <v>633</v>
      </c>
      <c r="P21" s="15">
        <v>552</v>
      </c>
      <c r="Q21" s="15">
        <v>386</v>
      </c>
      <c r="R21" s="15">
        <v>309</v>
      </c>
    </row>
    <row r="22" spans="1:18" s="11" customFormat="1" ht="12.75" x14ac:dyDescent="0.2">
      <c r="A22" s="74"/>
      <c r="B22" s="71"/>
      <c r="C22" s="14" t="s">
        <v>30</v>
      </c>
      <c r="D22" s="15">
        <v>1873</v>
      </c>
      <c r="E22" s="15">
        <v>7</v>
      </c>
      <c r="F22" s="15">
        <v>18</v>
      </c>
      <c r="G22" s="15">
        <v>28</v>
      </c>
      <c r="H22" s="15">
        <v>96</v>
      </c>
      <c r="I22" s="15">
        <v>159</v>
      </c>
      <c r="J22" s="15">
        <v>246</v>
      </c>
      <c r="K22" s="15">
        <v>253</v>
      </c>
      <c r="L22" s="15">
        <v>260</v>
      </c>
      <c r="M22" s="15">
        <v>243</v>
      </c>
      <c r="N22" s="15">
        <v>196</v>
      </c>
      <c r="O22" s="15">
        <v>138</v>
      </c>
      <c r="P22" s="15">
        <v>97</v>
      </c>
      <c r="Q22" s="15">
        <v>71</v>
      </c>
      <c r="R22" s="15">
        <v>61</v>
      </c>
    </row>
    <row r="23" spans="1:18" s="11" customFormat="1" ht="12.75" x14ac:dyDescent="0.2">
      <c r="A23" s="74"/>
      <c r="B23" s="71"/>
      <c r="C23" s="14" t="s">
        <v>31</v>
      </c>
      <c r="D23" s="15">
        <v>741</v>
      </c>
      <c r="E23" s="15">
        <v>8</v>
      </c>
      <c r="F23" s="15">
        <v>7</v>
      </c>
      <c r="G23" s="15">
        <v>9</v>
      </c>
      <c r="H23" s="15">
        <v>24</v>
      </c>
      <c r="I23" s="15">
        <v>63</v>
      </c>
      <c r="J23" s="15">
        <v>111</v>
      </c>
      <c r="K23" s="15">
        <v>91</v>
      </c>
      <c r="L23" s="15">
        <v>93</v>
      </c>
      <c r="M23" s="15">
        <v>108</v>
      </c>
      <c r="N23" s="15">
        <v>84</v>
      </c>
      <c r="O23" s="15">
        <v>57</v>
      </c>
      <c r="P23" s="15">
        <v>35</v>
      </c>
      <c r="Q23" s="15">
        <v>29</v>
      </c>
      <c r="R23" s="15">
        <v>22</v>
      </c>
    </row>
    <row r="24" spans="1:18" s="11" customFormat="1" ht="12.75" x14ac:dyDescent="0.2">
      <c r="A24" s="74"/>
      <c r="B24" s="71"/>
      <c r="C24" s="14" t="s">
        <v>32</v>
      </c>
      <c r="D24" s="15">
        <v>16626</v>
      </c>
      <c r="E24" s="15">
        <v>46</v>
      </c>
      <c r="F24" s="15">
        <v>131</v>
      </c>
      <c r="G24" s="15">
        <v>255</v>
      </c>
      <c r="H24" s="15">
        <v>546</v>
      </c>
      <c r="I24" s="15">
        <v>998</v>
      </c>
      <c r="J24" s="15">
        <v>1410</v>
      </c>
      <c r="K24" s="15">
        <v>1602</v>
      </c>
      <c r="L24" s="15">
        <v>1646</v>
      </c>
      <c r="M24" s="15">
        <v>2101</v>
      </c>
      <c r="N24" s="15">
        <v>1984</v>
      </c>
      <c r="O24" s="15">
        <v>1669</v>
      </c>
      <c r="P24" s="15">
        <v>1616</v>
      </c>
      <c r="Q24" s="15">
        <v>1335</v>
      </c>
      <c r="R24" s="15">
        <v>1287</v>
      </c>
    </row>
    <row r="25" spans="1:18" s="11" customFormat="1" ht="12.75" x14ac:dyDescent="0.2">
      <c r="A25" s="74"/>
      <c r="B25" s="71"/>
      <c r="C25" s="14" t="s">
        <v>33</v>
      </c>
      <c r="D25" s="15">
        <v>11044</v>
      </c>
      <c r="E25" s="15">
        <v>130</v>
      </c>
      <c r="F25" s="15">
        <v>302</v>
      </c>
      <c r="G25" s="15">
        <v>500</v>
      </c>
      <c r="H25" s="15">
        <v>758</v>
      </c>
      <c r="I25" s="15">
        <v>1054</v>
      </c>
      <c r="J25" s="15">
        <v>1260</v>
      </c>
      <c r="K25" s="15">
        <v>1155</v>
      </c>
      <c r="L25" s="15">
        <v>1101</v>
      </c>
      <c r="M25" s="15">
        <v>1161</v>
      </c>
      <c r="N25" s="15">
        <v>947</v>
      </c>
      <c r="O25" s="15">
        <v>797</v>
      </c>
      <c r="P25" s="15">
        <v>740</v>
      </c>
      <c r="Q25" s="15">
        <v>625</v>
      </c>
      <c r="R25" s="15">
        <v>514</v>
      </c>
    </row>
    <row r="26" spans="1:18" s="11" customFormat="1" ht="12.75" x14ac:dyDescent="0.2">
      <c r="A26" s="74"/>
      <c r="B26" s="71"/>
      <c r="C26" s="14" t="s">
        <v>34</v>
      </c>
      <c r="D26" s="15">
        <v>9910</v>
      </c>
      <c r="E26" s="15">
        <v>192</v>
      </c>
      <c r="F26" s="15">
        <v>411</v>
      </c>
      <c r="G26" s="15">
        <v>641</v>
      </c>
      <c r="H26" s="15">
        <v>846</v>
      </c>
      <c r="I26" s="15">
        <v>1025</v>
      </c>
      <c r="J26" s="15">
        <v>1088</v>
      </c>
      <c r="K26" s="15">
        <v>960</v>
      </c>
      <c r="L26" s="15">
        <v>954</v>
      </c>
      <c r="M26" s="15">
        <v>1001</v>
      </c>
      <c r="N26" s="15">
        <v>733</v>
      </c>
      <c r="O26" s="15">
        <v>620</v>
      </c>
      <c r="P26" s="15">
        <v>571</v>
      </c>
      <c r="Q26" s="15">
        <v>469</v>
      </c>
      <c r="R26" s="15">
        <v>399</v>
      </c>
    </row>
    <row r="27" spans="1:18" s="11" customFormat="1" ht="12.75" x14ac:dyDescent="0.2">
      <c r="A27" s="74"/>
      <c r="B27" s="71"/>
      <c r="C27" s="14" t="s">
        <v>35</v>
      </c>
      <c r="D27" s="15">
        <v>6405</v>
      </c>
      <c r="E27" s="15">
        <v>473</v>
      </c>
      <c r="F27" s="15">
        <v>426</v>
      </c>
      <c r="G27" s="15">
        <v>442</v>
      </c>
      <c r="H27" s="15">
        <v>375</v>
      </c>
      <c r="I27" s="15">
        <v>422</v>
      </c>
      <c r="J27" s="15">
        <v>438</v>
      </c>
      <c r="K27" s="15">
        <v>374</v>
      </c>
      <c r="L27" s="15">
        <v>457</v>
      </c>
      <c r="M27" s="15">
        <v>495</v>
      </c>
      <c r="N27" s="15">
        <v>492</v>
      </c>
      <c r="O27" s="15">
        <v>379</v>
      </c>
      <c r="P27" s="15">
        <v>450</v>
      </c>
      <c r="Q27" s="15">
        <v>480</v>
      </c>
      <c r="R27" s="15">
        <v>702</v>
      </c>
    </row>
    <row r="28" spans="1:18" s="11" customFormat="1" ht="12.75" x14ac:dyDescent="0.2">
      <c r="A28" s="74"/>
      <c r="B28" s="72"/>
      <c r="C28" s="14" t="s">
        <v>36</v>
      </c>
      <c r="D28" s="15">
        <v>401</v>
      </c>
      <c r="E28" s="15">
        <v>4</v>
      </c>
      <c r="F28" s="15">
        <v>5</v>
      </c>
      <c r="G28" s="15">
        <v>9</v>
      </c>
      <c r="H28" s="15">
        <v>13</v>
      </c>
      <c r="I28" s="15">
        <v>11</v>
      </c>
      <c r="J28" s="15">
        <v>26</v>
      </c>
      <c r="K28" s="15">
        <v>23</v>
      </c>
      <c r="L28" s="15">
        <v>26</v>
      </c>
      <c r="M28" s="15">
        <v>45</v>
      </c>
      <c r="N28" s="15">
        <v>45</v>
      </c>
      <c r="O28" s="15">
        <v>67</v>
      </c>
      <c r="P28" s="15">
        <v>64</v>
      </c>
      <c r="Q28" s="15">
        <v>34</v>
      </c>
      <c r="R28" s="15">
        <v>29</v>
      </c>
    </row>
    <row r="29" spans="1:18" s="11" customFormat="1" ht="12.75" x14ac:dyDescent="0.2">
      <c r="A29" s="74"/>
      <c r="B29" s="70" t="s">
        <v>3</v>
      </c>
      <c r="C29" s="14" t="s">
        <v>29</v>
      </c>
      <c r="D29" s="15">
        <v>19563</v>
      </c>
      <c r="E29" s="15">
        <v>45</v>
      </c>
      <c r="F29" s="15">
        <v>59</v>
      </c>
      <c r="G29" s="15">
        <v>98</v>
      </c>
      <c r="H29" s="15">
        <v>200</v>
      </c>
      <c r="I29" s="15">
        <v>403</v>
      </c>
      <c r="J29" s="15">
        <v>746</v>
      </c>
      <c r="K29" s="15">
        <v>1132</v>
      </c>
      <c r="L29" s="15">
        <v>1675</v>
      </c>
      <c r="M29" s="15">
        <v>2757</v>
      </c>
      <c r="N29" s="15">
        <v>2901</v>
      </c>
      <c r="O29" s="15">
        <v>2645</v>
      </c>
      <c r="P29" s="15">
        <v>2559</v>
      </c>
      <c r="Q29" s="15">
        <v>2210</v>
      </c>
      <c r="R29" s="15">
        <v>2133</v>
      </c>
    </row>
    <row r="30" spans="1:18" s="11" customFormat="1" ht="12.75" x14ac:dyDescent="0.2">
      <c r="A30" s="74"/>
      <c r="B30" s="71"/>
      <c r="C30" s="14" t="s">
        <v>5</v>
      </c>
      <c r="D30" s="15">
        <v>691</v>
      </c>
      <c r="E30" s="15">
        <v>3</v>
      </c>
      <c r="F30" s="15">
        <v>1</v>
      </c>
      <c r="G30" s="15">
        <v>9</v>
      </c>
      <c r="H30" s="15">
        <v>5</v>
      </c>
      <c r="I30" s="15">
        <v>15</v>
      </c>
      <c r="J30" s="15">
        <v>22</v>
      </c>
      <c r="K30" s="15">
        <v>28</v>
      </c>
      <c r="L30" s="15">
        <v>50</v>
      </c>
      <c r="M30" s="15">
        <v>56</v>
      </c>
      <c r="N30" s="15">
        <v>81</v>
      </c>
      <c r="O30" s="15">
        <v>78</v>
      </c>
      <c r="P30" s="15">
        <v>91</v>
      </c>
      <c r="Q30" s="15">
        <v>94</v>
      </c>
      <c r="R30" s="15">
        <v>158</v>
      </c>
    </row>
    <row r="31" spans="1:18" s="11" customFormat="1" ht="12.75" x14ac:dyDescent="0.2">
      <c r="A31" s="74"/>
      <c r="B31" s="71"/>
      <c r="C31" s="14" t="s">
        <v>6</v>
      </c>
      <c r="D31" s="15">
        <v>4930</v>
      </c>
      <c r="E31" s="15">
        <v>12</v>
      </c>
      <c r="F31" s="15">
        <v>23</v>
      </c>
      <c r="G31" s="15">
        <v>24</v>
      </c>
      <c r="H31" s="15">
        <v>40</v>
      </c>
      <c r="I31" s="15">
        <v>81</v>
      </c>
      <c r="J31" s="15">
        <v>154</v>
      </c>
      <c r="K31" s="15">
        <v>180</v>
      </c>
      <c r="L31" s="15">
        <v>302</v>
      </c>
      <c r="M31" s="15">
        <v>567</v>
      </c>
      <c r="N31" s="15">
        <v>626</v>
      </c>
      <c r="O31" s="15">
        <v>685</v>
      </c>
      <c r="P31" s="15">
        <v>703</v>
      </c>
      <c r="Q31" s="15">
        <v>732</v>
      </c>
      <c r="R31" s="15">
        <v>801</v>
      </c>
    </row>
    <row r="32" spans="1:18" s="11" customFormat="1" ht="12.75" x14ac:dyDescent="0.2">
      <c r="A32" s="74"/>
      <c r="B32" s="71"/>
      <c r="C32" s="14" t="s">
        <v>7</v>
      </c>
      <c r="D32" s="15">
        <v>8523</v>
      </c>
      <c r="E32" s="15">
        <v>20</v>
      </c>
      <c r="F32" s="15">
        <v>20</v>
      </c>
      <c r="G32" s="15">
        <v>38</v>
      </c>
      <c r="H32" s="15">
        <v>86</v>
      </c>
      <c r="I32" s="15">
        <v>161</v>
      </c>
      <c r="J32" s="15">
        <v>318</v>
      </c>
      <c r="K32" s="15">
        <v>493</v>
      </c>
      <c r="L32" s="15">
        <v>747</v>
      </c>
      <c r="M32" s="15">
        <v>1239</v>
      </c>
      <c r="N32" s="15">
        <v>1302</v>
      </c>
      <c r="O32" s="15">
        <v>1166</v>
      </c>
      <c r="P32" s="15">
        <v>1153</v>
      </c>
      <c r="Q32" s="15">
        <v>953</v>
      </c>
      <c r="R32" s="15">
        <v>827</v>
      </c>
    </row>
    <row r="33" spans="1:18" s="11" customFormat="1" ht="12.75" x14ac:dyDescent="0.2">
      <c r="A33" s="74"/>
      <c r="B33" s="71"/>
      <c r="C33" s="14" t="s">
        <v>8</v>
      </c>
      <c r="D33" s="15">
        <v>4025</v>
      </c>
      <c r="E33" s="15">
        <v>8</v>
      </c>
      <c r="F33" s="15">
        <v>8</v>
      </c>
      <c r="G33" s="15">
        <v>16</v>
      </c>
      <c r="H33" s="15">
        <v>41</v>
      </c>
      <c r="I33" s="15">
        <v>96</v>
      </c>
      <c r="J33" s="15">
        <v>150</v>
      </c>
      <c r="K33" s="15">
        <v>298</v>
      </c>
      <c r="L33" s="15">
        <v>403</v>
      </c>
      <c r="M33" s="15">
        <v>666</v>
      </c>
      <c r="N33" s="15">
        <v>669</v>
      </c>
      <c r="O33" s="15">
        <v>555</v>
      </c>
      <c r="P33" s="15">
        <v>494</v>
      </c>
      <c r="Q33" s="15">
        <v>347</v>
      </c>
      <c r="R33" s="15">
        <v>274</v>
      </c>
    </row>
    <row r="34" spans="1:18" s="11" customFormat="1" ht="12.75" x14ac:dyDescent="0.2">
      <c r="A34" s="74"/>
      <c r="B34" s="71"/>
      <c r="C34" s="14" t="s">
        <v>30</v>
      </c>
      <c r="D34" s="15">
        <v>993</v>
      </c>
      <c r="E34" s="15">
        <v>2</v>
      </c>
      <c r="F34" s="15">
        <v>1</v>
      </c>
      <c r="G34" s="15">
        <v>7</v>
      </c>
      <c r="H34" s="15">
        <v>19</v>
      </c>
      <c r="I34" s="15">
        <v>30</v>
      </c>
      <c r="J34" s="15">
        <v>66</v>
      </c>
      <c r="K34" s="15">
        <v>97</v>
      </c>
      <c r="L34" s="15">
        <v>122</v>
      </c>
      <c r="M34" s="15">
        <v>165</v>
      </c>
      <c r="N34" s="15">
        <v>164</v>
      </c>
      <c r="O34" s="15">
        <v>119</v>
      </c>
      <c r="P34" s="15">
        <v>87</v>
      </c>
      <c r="Q34" s="15">
        <v>58</v>
      </c>
      <c r="R34" s="15">
        <v>56</v>
      </c>
    </row>
    <row r="35" spans="1:18" s="11" customFormat="1" ht="12.75" x14ac:dyDescent="0.2">
      <c r="A35" s="74"/>
      <c r="B35" s="71"/>
      <c r="C35" s="14" t="s">
        <v>31</v>
      </c>
      <c r="D35" s="15">
        <v>401</v>
      </c>
      <c r="E35" s="15">
        <v>0</v>
      </c>
      <c r="F35" s="15">
        <v>6</v>
      </c>
      <c r="G35" s="15">
        <v>4</v>
      </c>
      <c r="H35" s="15">
        <v>9</v>
      </c>
      <c r="I35" s="15">
        <v>20</v>
      </c>
      <c r="J35" s="15">
        <v>36</v>
      </c>
      <c r="K35" s="15">
        <v>36</v>
      </c>
      <c r="L35" s="15">
        <v>51</v>
      </c>
      <c r="M35" s="15">
        <v>64</v>
      </c>
      <c r="N35" s="15">
        <v>59</v>
      </c>
      <c r="O35" s="15">
        <v>42</v>
      </c>
      <c r="P35" s="15">
        <v>31</v>
      </c>
      <c r="Q35" s="15">
        <v>26</v>
      </c>
      <c r="R35" s="15">
        <v>17</v>
      </c>
    </row>
    <row r="36" spans="1:18" s="11" customFormat="1" ht="12.75" x14ac:dyDescent="0.2">
      <c r="A36" s="74"/>
      <c r="B36" s="71"/>
      <c r="C36" s="14" t="s">
        <v>32</v>
      </c>
      <c r="D36" s="15">
        <v>10442</v>
      </c>
      <c r="E36" s="15">
        <v>10</v>
      </c>
      <c r="F36" s="15">
        <v>13</v>
      </c>
      <c r="G36" s="15">
        <v>36</v>
      </c>
      <c r="H36" s="15">
        <v>86</v>
      </c>
      <c r="I36" s="15">
        <v>182</v>
      </c>
      <c r="J36" s="15">
        <v>358</v>
      </c>
      <c r="K36" s="15">
        <v>588</v>
      </c>
      <c r="L36" s="15">
        <v>844</v>
      </c>
      <c r="M36" s="15">
        <v>1461</v>
      </c>
      <c r="N36" s="15">
        <v>1630</v>
      </c>
      <c r="O36" s="15">
        <v>1471</v>
      </c>
      <c r="P36" s="15">
        <v>1434</v>
      </c>
      <c r="Q36" s="15">
        <v>1200</v>
      </c>
      <c r="R36" s="15">
        <v>1129</v>
      </c>
    </row>
    <row r="37" spans="1:18" s="11" customFormat="1" ht="12.75" x14ac:dyDescent="0.2">
      <c r="A37" s="74"/>
      <c r="B37" s="71"/>
      <c r="C37" s="14" t="s">
        <v>33</v>
      </c>
      <c r="D37" s="15">
        <v>4104</v>
      </c>
      <c r="E37" s="15">
        <v>12</v>
      </c>
      <c r="F37" s="15">
        <v>19</v>
      </c>
      <c r="G37" s="15">
        <v>23</v>
      </c>
      <c r="H37" s="15">
        <v>52</v>
      </c>
      <c r="I37" s="15">
        <v>105</v>
      </c>
      <c r="J37" s="15">
        <v>182</v>
      </c>
      <c r="K37" s="15">
        <v>273</v>
      </c>
      <c r="L37" s="15">
        <v>383</v>
      </c>
      <c r="M37" s="15">
        <v>622</v>
      </c>
      <c r="N37" s="15">
        <v>614</v>
      </c>
      <c r="O37" s="15">
        <v>540</v>
      </c>
      <c r="P37" s="15">
        <v>497</v>
      </c>
      <c r="Q37" s="15">
        <v>418</v>
      </c>
      <c r="R37" s="15">
        <v>364</v>
      </c>
    </row>
    <row r="38" spans="1:18" s="11" customFormat="1" ht="12.75" x14ac:dyDescent="0.2">
      <c r="A38" s="74"/>
      <c r="B38" s="71"/>
      <c r="C38" s="14" t="s">
        <v>34</v>
      </c>
      <c r="D38" s="15">
        <v>3255</v>
      </c>
      <c r="E38" s="15">
        <v>14</v>
      </c>
      <c r="F38" s="15">
        <v>16</v>
      </c>
      <c r="G38" s="15">
        <v>13</v>
      </c>
      <c r="H38" s="15">
        <v>42</v>
      </c>
      <c r="I38" s="15">
        <v>82</v>
      </c>
      <c r="J38" s="15">
        <v>162</v>
      </c>
      <c r="K38" s="15">
        <v>218</v>
      </c>
      <c r="L38" s="15">
        <v>349</v>
      </c>
      <c r="M38" s="15">
        <v>508</v>
      </c>
      <c r="N38" s="15">
        <v>458</v>
      </c>
      <c r="O38" s="15">
        <v>429</v>
      </c>
      <c r="P38" s="15">
        <v>383</v>
      </c>
      <c r="Q38" s="15">
        <v>324</v>
      </c>
      <c r="R38" s="15">
        <v>257</v>
      </c>
    </row>
    <row r="39" spans="1:18" s="11" customFormat="1" ht="12.75" x14ac:dyDescent="0.2">
      <c r="A39" s="74"/>
      <c r="B39" s="71"/>
      <c r="C39" s="14" t="s">
        <v>35</v>
      </c>
      <c r="D39" s="15">
        <v>1430</v>
      </c>
      <c r="E39" s="15">
        <v>6</v>
      </c>
      <c r="F39" s="15">
        <v>10</v>
      </c>
      <c r="G39" s="15">
        <v>23</v>
      </c>
      <c r="H39" s="15">
        <v>14</v>
      </c>
      <c r="I39" s="15">
        <v>26</v>
      </c>
      <c r="J39" s="15">
        <v>29</v>
      </c>
      <c r="K39" s="15">
        <v>39</v>
      </c>
      <c r="L39" s="15">
        <v>79</v>
      </c>
      <c r="M39" s="15">
        <v>129</v>
      </c>
      <c r="N39" s="15">
        <v>161</v>
      </c>
      <c r="O39" s="15">
        <v>143</v>
      </c>
      <c r="P39" s="15">
        <v>181</v>
      </c>
      <c r="Q39" s="15">
        <v>234</v>
      </c>
      <c r="R39" s="15">
        <v>356</v>
      </c>
    </row>
    <row r="40" spans="1:18" s="11" customFormat="1" ht="12.75" x14ac:dyDescent="0.2">
      <c r="A40" s="74"/>
      <c r="B40" s="72"/>
      <c r="C40" s="14" t="s">
        <v>36</v>
      </c>
      <c r="D40" s="15">
        <v>332</v>
      </c>
      <c r="E40" s="15">
        <v>3</v>
      </c>
      <c r="F40" s="15">
        <v>1</v>
      </c>
      <c r="G40" s="15">
        <v>3</v>
      </c>
      <c r="H40" s="15">
        <v>6</v>
      </c>
      <c r="I40" s="15">
        <v>8</v>
      </c>
      <c r="J40" s="15">
        <v>15</v>
      </c>
      <c r="K40" s="15">
        <v>14</v>
      </c>
      <c r="L40" s="15">
        <v>20</v>
      </c>
      <c r="M40" s="15">
        <v>37</v>
      </c>
      <c r="N40" s="15">
        <v>38</v>
      </c>
      <c r="O40" s="15">
        <v>62</v>
      </c>
      <c r="P40" s="15">
        <v>64</v>
      </c>
      <c r="Q40" s="15">
        <v>34</v>
      </c>
      <c r="R40" s="15">
        <v>27</v>
      </c>
    </row>
    <row r="41" spans="1:18" s="11" customFormat="1" ht="12.75" x14ac:dyDescent="0.2">
      <c r="A41" s="74"/>
      <c r="B41" s="70" t="s">
        <v>4</v>
      </c>
      <c r="C41" s="14" t="s">
        <v>29</v>
      </c>
      <c r="D41" s="15">
        <v>11630</v>
      </c>
      <c r="E41" s="15">
        <v>69</v>
      </c>
      <c r="F41" s="15">
        <v>305</v>
      </c>
      <c r="G41" s="15">
        <v>685</v>
      </c>
      <c r="H41" s="15">
        <v>1144</v>
      </c>
      <c r="I41" s="15">
        <v>1706</v>
      </c>
      <c r="J41" s="15">
        <v>2100</v>
      </c>
      <c r="K41" s="15">
        <v>1857</v>
      </c>
      <c r="L41" s="15">
        <v>1463</v>
      </c>
      <c r="M41" s="15">
        <v>1030</v>
      </c>
      <c r="N41" s="15">
        <v>512</v>
      </c>
      <c r="O41" s="15">
        <v>274</v>
      </c>
      <c r="P41" s="15">
        <v>210</v>
      </c>
      <c r="Q41" s="15">
        <v>168</v>
      </c>
      <c r="R41" s="15">
        <v>107</v>
      </c>
    </row>
    <row r="42" spans="1:18" s="11" customFormat="1" ht="12.75" x14ac:dyDescent="0.2">
      <c r="A42" s="74"/>
      <c r="B42" s="71"/>
      <c r="C42" s="14" t="s">
        <v>5</v>
      </c>
      <c r="D42" s="15">
        <v>341</v>
      </c>
      <c r="E42" s="15">
        <v>10</v>
      </c>
      <c r="F42" s="15">
        <v>38</v>
      </c>
      <c r="G42" s="15">
        <v>36</v>
      </c>
      <c r="H42" s="15">
        <v>27</v>
      </c>
      <c r="I42" s="15">
        <v>33</v>
      </c>
      <c r="J42" s="15">
        <v>42</v>
      </c>
      <c r="K42" s="15">
        <v>23</v>
      </c>
      <c r="L42" s="15">
        <v>52</v>
      </c>
      <c r="M42" s="15">
        <v>26</v>
      </c>
      <c r="N42" s="15">
        <v>11</v>
      </c>
      <c r="O42" s="15">
        <v>14</v>
      </c>
      <c r="P42" s="15">
        <v>6</v>
      </c>
      <c r="Q42" s="15">
        <v>11</v>
      </c>
      <c r="R42" s="15">
        <v>12</v>
      </c>
    </row>
    <row r="43" spans="1:18" s="11" customFormat="1" ht="12.75" x14ac:dyDescent="0.2">
      <c r="A43" s="74"/>
      <c r="B43" s="71"/>
      <c r="C43" s="14" t="s">
        <v>6</v>
      </c>
      <c r="D43" s="15">
        <v>2273</v>
      </c>
      <c r="E43" s="15">
        <v>29</v>
      </c>
      <c r="F43" s="15">
        <v>129</v>
      </c>
      <c r="G43" s="15">
        <v>232</v>
      </c>
      <c r="H43" s="15">
        <v>245</v>
      </c>
      <c r="I43" s="15">
        <v>271</v>
      </c>
      <c r="J43" s="15">
        <v>303</v>
      </c>
      <c r="K43" s="15">
        <v>279</v>
      </c>
      <c r="L43" s="15">
        <v>260</v>
      </c>
      <c r="M43" s="15">
        <v>192</v>
      </c>
      <c r="N43" s="15">
        <v>109</v>
      </c>
      <c r="O43" s="15">
        <v>79</v>
      </c>
      <c r="P43" s="15">
        <v>54</v>
      </c>
      <c r="Q43" s="15">
        <v>57</v>
      </c>
      <c r="R43" s="15">
        <v>34</v>
      </c>
    </row>
    <row r="44" spans="1:18" s="11" customFormat="1" ht="12.75" x14ac:dyDescent="0.2">
      <c r="A44" s="74"/>
      <c r="B44" s="71"/>
      <c r="C44" s="14" t="s">
        <v>7</v>
      </c>
      <c r="D44" s="15">
        <v>5321</v>
      </c>
      <c r="E44" s="15">
        <v>25</v>
      </c>
      <c r="F44" s="15">
        <v>111</v>
      </c>
      <c r="G44" s="15">
        <v>344</v>
      </c>
      <c r="H44" s="15">
        <v>602</v>
      </c>
      <c r="I44" s="15">
        <v>828</v>
      </c>
      <c r="J44" s="15">
        <v>930</v>
      </c>
      <c r="K44" s="15">
        <v>842</v>
      </c>
      <c r="L44" s="15">
        <v>629</v>
      </c>
      <c r="M44" s="15">
        <v>449</v>
      </c>
      <c r="N44" s="15">
        <v>241</v>
      </c>
      <c r="O44" s="15">
        <v>103</v>
      </c>
      <c r="P44" s="15">
        <v>106</v>
      </c>
      <c r="Q44" s="15">
        <v>67</v>
      </c>
      <c r="R44" s="15">
        <v>44</v>
      </c>
    </row>
    <row r="45" spans="1:18" s="11" customFormat="1" ht="12.75" x14ac:dyDescent="0.2">
      <c r="A45" s="74"/>
      <c r="B45" s="71"/>
      <c r="C45" s="14" t="s">
        <v>8</v>
      </c>
      <c r="D45" s="15">
        <v>2765</v>
      </c>
      <c r="E45" s="15">
        <v>2</v>
      </c>
      <c r="F45" s="15">
        <v>24</v>
      </c>
      <c r="G45" s="15">
        <v>62</v>
      </c>
      <c r="H45" s="15">
        <v>216</v>
      </c>
      <c r="I45" s="15">
        <v>435</v>
      </c>
      <c r="J45" s="15">
        <v>620</v>
      </c>
      <c r="K45" s="15">
        <v>535</v>
      </c>
      <c r="L45" s="15">
        <v>366</v>
      </c>
      <c r="M45" s="15">
        <v>268</v>
      </c>
      <c r="N45" s="15">
        <v>107</v>
      </c>
      <c r="O45" s="15">
        <v>57</v>
      </c>
      <c r="P45" s="15">
        <v>35</v>
      </c>
      <c r="Q45" s="15">
        <v>24</v>
      </c>
      <c r="R45" s="15">
        <v>14</v>
      </c>
    </row>
    <row r="46" spans="1:18" s="11" customFormat="1" ht="12.75" x14ac:dyDescent="0.2">
      <c r="A46" s="74"/>
      <c r="B46" s="71"/>
      <c r="C46" s="14" t="s">
        <v>30</v>
      </c>
      <c r="D46" s="15">
        <v>676</v>
      </c>
      <c r="E46" s="15">
        <v>1</v>
      </c>
      <c r="F46" s="15">
        <v>3</v>
      </c>
      <c r="G46" s="15">
        <v>8</v>
      </c>
      <c r="H46" s="15">
        <v>50</v>
      </c>
      <c r="I46" s="15">
        <v>106</v>
      </c>
      <c r="J46" s="15">
        <v>145</v>
      </c>
      <c r="K46" s="15">
        <v>129</v>
      </c>
      <c r="L46" s="15">
        <v>119</v>
      </c>
      <c r="M46" s="15">
        <v>62</v>
      </c>
      <c r="N46" s="15">
        <v>26</v>
      </c>
      <c r="O46" s="15">
        <v>12</v>
      </c>
      <c r="P46" s="15">
        <v>6</v>
      </c>
      <c r="Q46" s="15">
        <v>7</v>
      </c>
      <c r="R46" s="15">
        <v>2</v>
      </c>
    </row>
    <row r="47" spans="1:18" s="11" customFormat="1" ht="12.75" x14ac:dyDescent="0.2">
      <c r="A47" s="74"/>
      <c r="B47" s="71"/>
      <c r="C47" s="14" t="s">
        <v>31</v>
      </c>
      <c r="D47" s="15">
        <v>254</v>
      </c>
      <c r="E47" s="15">
        <v>2</v>
      </c>
      <c r="F47" s="15">
        <v>0</v>
      </c>
      <c r="G47" s="15">
        <v>3</v>
      </c>
      <c r="H47" s="15">
        <v>4</v>
      </c>
      <c r="I47" s="15">
        <v>33</v>
      </c>
      <c r="J47" s="15">
        <v>60</v>
      </c>
      <c r="K47" s="15">
        <v>49</v>
      </c>
      <c r="L47" s="15">
        <v>37</v>
      </c>
      <c r="M47" s="15">
        <v>33</v>
      </c>
      <c r="N47" s="15">
        <v>18</v>
      </c>
      <c r="O47" s="15">
        <v>9</v>
      </c>
      <c r="P47" s="15">
        <v>3</v>
      </c>
      <c r="Q47" s="15">
        <v>2</v>
      </c>
      <c r="R47" s="15">
        <v>1</v>
      </c>
    </row>
    <row r="48" spans="1:18" s="11" customFormat="1" ht="12.75" x14ac:dyDescent="0.2">
      <c r="A48" s="74"/>
      <c r="B48" s="71"/>
      <c r="C48" s="14" t="s">
        <v>32</v>
      </c>
      <c r="D48" s="15">
        <v>4266</v>
      </c>
      <c r="E48" s="15">
        <v>7</v>
      </c>
      <c r="F48" s="15">
        <v>26</v>
      </c>
      <c r="G48" s="15">
        <v>85</v>
      </c>
      <c r="H48" s="15">
        <v>283</v>
      </c>
      <c r="I48" s="15">
        <v>600</v>
      </c>
      <c r="J48" s="15">
        <v>812</v>
      </c>
      <c r="K48" s="15">
        <v>798</v>
      </c>
      <c r="L48" s="15">
        <v>613</v>
      </c>
      <c r="M48" s="15">
        <v>467</v>
      </c>
      <c r="N48" s="15">
        <v>233</v>
      </c>
      <c r="O48" s="15">
        <v>118</v>
      </c>
      <c r="P48" s="15">
        <v>103</v>
      </c>
      <c r="Q48" s="15">
        <v>67</v>
      </c>
      <c r="R48" s="15">
        <v>54</v>
      </c>
    </row>
    <row r="49" spans="1:18" s="11" customFormat="1" ht="12.75" x14ac:dyDescent="0.2">
      <c r="A49" s="74"/>
      <c r="B49" s="71"/>
      <c r="C49" s="14" t="s">
        <v>33</v>
      </c>
      <c r="D49" s="15">
        <v>3438</v>
      </c>
      <c r="E49" s="15">
        <v>12</v>
      </c>
      <c r="F49" s="15">
        <v>72</v>
      </c>
      <c r="G49" s="15">
        <v>212</v>
      </c>
      <c r="H49" s="15">
        <v>360</v>
      </c>
      <c r="I49" s="15">
        <v>537</v>
      </c>
      <c r="J49" s="15">
        <v>672</v>
      </c>
      <c r="K49" s="15">
        <v>552</v>
      </c>
      <c r="L49" s="15">
        <v>429</v>
      </c>
      <c r="M49" s="15">
        <v>265</v>
      </c>
      <c r="N49" s="15">
        <v>142</v>
      </c>
      <c r="O49" s="15">
        <v>69</v>
      </c>
      <c r="P49" s="15">
        <v>52</v>
      </c>
      <c r="Q49" s="15">
        <v>42</v>
      </c>
      <c r="R49" s="15">
        <v>22</v>
      </c>
    </row>
    <row r="50" spans="1:18" s="11" customFormat="1" ht="12.75" x14ac:dyDescent="0.2">
      <c r="A50" s="74"/>
      <c r="B50" s="71"/>
      <c r="C50" s="14" t="s">
        <v>34</v>
      </c>
      <c r="D50" s="15">
        <v>3223</v>
      </c>
      <c r="E50" s="15">
        <v>23</v>
      </c>
      <c r="F50" s="15">
        <v>143</v>
      </c>
      <c r="G50" s="15">
        <v>294</v>
      </c>
      <c r="H50" s="15">
        <v>430</v>
      </c>
      <c r="I50" s="15">
        <v>506</v>
      </c>
      <c r="J50" s="15">
        <v>533</v>
      </c>
      <c r="K50" s="15">
        <v>448</v>
      </c>
      <c r="L50" s="15">
        <v>347</v>
      </c>
      <c r="M50" s="15">
        <v>239</v>
      </c>
      <c r="N50" s="15">
        <v>99</v>
      </c>
      <c r="O50" s="15">
        <v>67</v>
      </c>
      <c r="P50" s="15">
        <v>41</v>
      </c>
      <c r="Q50" s="15">
        <v>37</v>
      </c>
      <c r="R50" s="15">
        <v>16</v>
      </c>
    </row>
    <row r="51" spans="1:18" s="11" customFormat="1" ht="12.75" x14ac:dyDescent="0.2">
      <c r="A51" s="74"/>
      <c r="B51" s="71"/>
      <c r="C51" s="14" t="s">
        <v>35</v>
      </c>
      <c r="D51" s="15">
        <v>687</v>
      </c>
      <c r="E51" s="15">
        <v>27</v>
      </c>
      <c r="F51" s="15">
        <v>64</v>
      </c>
      <c r="G51" s="15">
        <v>92</v>
      </c>
      <c r="H51" s="15">
        <v>70</v>
      </c>
      <c r="I51" s="15">
        <v>62</v>
      </c>
      <c r="J51" s="15">
        <v>82</v>
      </c>
      <c r="K51" s="15">
        <v>58</v>
      </c>
      <c r="L51" s="15">
        <v>73</v>
      </c>
      <c r="M51" s="15">
        <v>58</v>
      </c>
      <c r="N51" s="15">
        <v>34</v>
      </c>
      <c r="O51" s="15">
        <v>16</v>
      </c>
      <c r="P51" s="15">
        <v>14</v>
      </c>
      <c r="Q51" s="15">
        <v>22</v>
      </c>
      <c r="R51" s="15">
        <v>15</v>
      </c>
    </row>
    <row r="52" spans="1:18" s="11" customFormat="1" ht="12.75" x14ac:dyDescent="0.2">
      <c r="A52" s="74"/>
      <c r="B52" s="72"/>
      <c r="C52" s="14" t="s">
        <v>36</v>
      </c>
      <c r="D52" s="15">
        <v>16</v>
      </c>
      <c r="E52" s="15">
        <v>0</v>
      </c>
      <c r="F52" s="15">
        <v>0</v>
      </c>
      <c r="G52" s="15">
        <v>2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4</v>
      </c>
      <c r="O52" s="15">
        <v>4</v>
      </c>
      <c r="P52" s="15">
        <v>0</v>
      </c>
      <c r="Q52" s="15">
        <v>0</v>
      </c>
      <c r="R52" s="15">
        <v>0</v>
      </c>
    </row>
    <row r="53" spans="1:18" s="11" customFormat="1" ht="12.75" x14ac:dyDescent="0.2">
      <c r="A53" s="74"/>
      <c r="B53" s="70" t="s">
        <v>37</v>
      </c>
      <c r="C53" s="14" t="s">
        <v>29</v>
      </c>
      <c r="D53" s="15">
        <v>6159</v>
      </c>
      <c r="E53" s="15">
        <v>281</v>
      </c>
      <c r="F53" s="15">
        <v>294</v>
      </c>
      <c r="G53" s="15">
        <v>379</v>
      </c>
      <c r="H53" s="15">
        <v>473</v>
      </c>
      <c r="I53" s="15">
        <v>594</v>
      </c>
      <c r="J53" s="15">
        <v>596</v>
      </c>
      <c r="K53" s="15">
        <v>491</v>
      </c>
      <c r="L53" s="15">
        <v>490</v>
      </c>
      <c r="M53" s="15">
        <v>525</v>
      </c>
      <c r="N53" s="15">
        <v>429</v>
      </c>
      <c r="O53" s="15">
        <v>391</v>
      </c>
      <c r="P53" s="15">
        <v>452</v>
      </c>
      <c r="Q53" s="15">
        <v>350</v>
      </c>
      <c r="R53" s="15">
        <v>414</v>
      </c>
    </row>
    <row r="54" spans="1:18" s="11" customFormat="1" ht="12.75" x14ac:dyDescent="0.2">
      <c r="A54" s="74"/>
      <c r="B54" s="71"/>
      <c r="C54" s="14" t="s">
        <v>5</v>
      </c>
      <c r="D54" s="15">
        <v>1902</v>
      </c>
      <c r="E54" s="15">
        <v>71</v>
      </c>
      <c r="F54" s="15">
        <v>32</v>
      </c>
      <c r="G54" s="15">
        <v>60</v>
      </c>
      <c r="H54" s="15">
        <v>76</v>
      </c>
      <c r="I54" s="15">
        <v>98</v>
      </c>
      <c r="J54" s="15">
        <v>110</v>
      </c>
      <c r="K54" s="15">
        <v>92</v>
      </c>
      <c r="L54" s="15">
        <v>152</v>
      </c>
      <c r="M54" s="15">
        <v>197</v>
      </c>
      <c r="N54" s="15">
        <v>204</v>
      </c>
      <c r="O54" s="15">
        <v>181</v>
      </c>
      <c r="P54" s="15">
        <v>193</v>
      </c>
      <c r="Q54" s="15">
        <v>185</v>
      </c>
      <c r="R54" s="15">
        <v>251</v>
      </c>
    </row>
    <row r="55" spans="1:18" s="11" customFormat="1" ht="12.75" x14ac:dyDescent="0.2">
      <c r="A55" s="74"/>
      <c r="B55" s="71"/>
      <c r="C55" s="14" t="s">
        <v>6</v>
      </c>
      <c r="D55" s="15">
        <v>2113</v>
      </c>
      <c r="E55" s="15">
        <v>167</v>
      </c>
      <c r="F55" s="15">
        <v>179</v>
      </c>
      <c r="G55" s="15">
        <v>168</v>
      </c>
      <c r="H55" s="15">
        <v>161</v>
      </c>
      <c r="I55" s="15">
        <v>194</v>
      </c>
      <c r="J55" s="15">
        <v>176</v>
      </c>
      <c r="K55" s="15">
        <v>154</v>
      </c>
      <c r="L55" s="15">
        <v>125</v>
      </c>
      <c r="M55" s="15">
        <v>153</v>
      </c>
      <c r="N55" s="15">
        <v>129</v>
      </c>
      <c r="O55" s="15">
        <v>125</v>
      </c>
      <c r="P55" s="15">
        <v>153</v>
      </c>
      <c r="Q55" s="15">
        <v>116</v>
      </c>
      <c r="R55" s="15">
        <v>113</v>
      </c>
    </row>
    <row r="56" spans="1:18" s="11" customFormat="1" ht="12.75" x14ac:dyDescent="0.2">
      <c r="A56" s="74"/>
      <c r="B56" s="71"/>
      <c r="C56" s="14" t="s">
        <v>7</v>
      </c>
      <c r="D56" s="15">
        <v>1983</v>
      </c>
      <c r="E56" s="15">
        <v>37</v>
      </c>
      <c r="F56" s="15">
        <v>75</v>
      </c>
      <c r="G56" s="15">
        <v>137</v>
      </c>
      <c r="H56" s="15">
        <v>219</v>
      </c>
      <c r="I56" s="15">
        <v>279</v>
      </c>
      <c r="J56" s="15">
        <v>283</v>
      </c>
      <c r="K56" s="15">
        <v>226</v>
      </c>
      <c r="L56" s="15">
        <v>200</v>
      </c>
      <c r="M56" s="15">
        <v>165</v>
      </c>
      <c r="N56" s="15">
        <v>91</v>
      </c>
      <c r="O56" s="15">
        <v>80</v>
      </c>
      <c r="P56" s="15">
        <v>97</v>
      </c>
      <c r="Q56" s="15">
        <v>46</v>
      </c>
      <c r="R56" s="15">
        <v>48</v>
      </c>
    </row>
    <row r="57" spans="1:18" s="11" customFormat="1" ht="12.75" x14ac:dyDescent="0.2">
      <c r="A57" s="74"/>
      <c r="B57" s="71"/>
      <c r="C57" s="14" t="s">
        <v>8</v>
      </c>
      <c r="D57" s="15">
        <v>130</v>
      </c>
      <c r="E57" s="15">
        <v>2</v>
      </c>
      <c r="F57" s="15">
        <v>6</v>
      </c>
      <c r="G57" s="15">
        <v>13</v>
      </c>
      <c r="H57" s="15">
        <v>9</v>
      </c>
      <c r="I57" s="15">
        <v>21</v>
      </c>
      <c r="J57" s="15">
        <v>23</v>
      </c>
      <c r="K57" s="15">
        <v>17</v>
      </c>
      <c r="L57" s="15">
        <v>10</v>
      </c>
      <c r="M57" s="15">
        <v>7</v>
      </c>
      <c r="N57" s="15">
        <v>5</v>
      </c>
      <c r="O57" s="15">
        <v>4</v>
      </c>
      <c r="P57" s="15">
        <v>9</v>
      </c>
      <c r="Q57" s="15">
        <v>2</v>
      </c>
      <c r="R57" s="15">
        <v>2</v>
      </c>
    </row>
    <row r="58" spans="1:18" s="11" customFormat="1" ht="12.75" x14ac:dyDescent="0.2">
      <c r="A58" s="74"/>
      <c r="B58" s="71"/>
      <c r="C58" s="14" t="s">
        <v>30</v>
      </c>
      <c r="D58" s="15">
        <v>23</v>
      </c>
      <c r="E58" s="15">
        <v>2</v>
      </c>
      <c r="F58" s="15">
        <v>2</v>
      </c>
      <c r="G58" s="15">
        <v>1</v>
      </c>
      <c r="H58" s="15">
        <v>8</v>
      </c>
      <c r="I58" s="15">
        <v>1</v>
      </c>
      <c r="J58" s="15">
        <v>4</v>
      </c>
      <c r="K58" s="15">
        <v>2</v>
      </c>
      <c r="L58" s="15">
        <v>1</v>
      </c>
      <c r="M58" s="15">
        <v>1</v>
      </c>
      <c r="N58" s="15">
        <v>0</v>
      </c>
      <c r="O58" s="15">
        <v>0</v>
      </c>
      <c r="P58" s="15">
        <v>0</v>
      </c>
      <c r="Q58" s="15">
        <v>1</v>
      </c>
      <c r="R58" s="15">
        <v>0</v>
      </c>
    </row>
    <row r="59" spans="1:18" s="11" customFormat="1" ht="12.75" x14ac:dyDescent="0.2">
      <c r="A59" s="74"/>
      <c r="B59" s="71"/>
      <c r="C59" s="14" t="s">
        <v>31</v>
      </c>
      <c r="D59" s="15">
        <v>8</v>
      </c>
      <c r="E59" s="15">
        <v>2</v>
      </c>
      <c r="F59" s="15">
        <v>0</v>
      </c>
      <c r="G59" s="15">
        <v>0</v>
      </c>
      <c r="H59" s="15">
        <v>0</v>
      </c>
      <c r="I59" s="15">
        <v>1</v>
      </c>
      <c r="J59" s="15">
        <v>0</v>
      </c>
      <c r="K59" s="15">
        <v>0</v>
      </c>
      <c r="L59" s="15">
        <v>2</v>
      </c>
      <c r="M59" s="15">
        <v>2</v>
      </c>
      <c r="N59" s="15">
        <v>0</v>
      </c>
      <c r="O59" s="15">
        <v>1</v>
      </c>
      <c r="P59" s="15">
        <v>0</v>
      </c>
      <c r="Q59" s="15">
        <v>0</v>
      </c>
      <c r="R59" s="15">
        <v>0</v>
      </c>
    </row>
    <row r="60" spans="1:18" s="11" customFormat="1" ht="12.75" x14ac:dyDescent="0.2">
      <c r="A60" s="74"/>
      <c r="B60" s="71"/>
      <c r="C60" s="14" t="s">
        <v>32</v>
      </c>
      <c r="D60" s="15">
        <v>186</v>
      </c>
      <c r="E60" s="15">
        <v>4</v>
      </c>
      <c r="F60" s="15">
        <v>9</v>
      </c>
      <c r="G60" s="15">
        <v>10</v>
      </c>
      <c r="H60" s="15">
        <v>13</v>
      </c>
      <c r="I60" s="15">
        <v>18</v>
      </c>
      <c r="J60" s="15">
        <v>10</v>
      </c>
      <c r="K60" s="15">
        <v>14</v>
      </c>
      <c r="L60" s="15">
        <v>23</v>
      </c>
      <c r="M60" s="15">
        <v>24</v>
      </c>
      <c r="N60" s="15">
        <v>10</v>
      </c>
      <c r="O60" s="15">
        <v>7</v>
      </c>
      <c r="P60" s="15">
        <v>26</v>
      </c>
      <c r="Q60" s="15">
        <v>7</v>
      </c>
      <c r="R60" s="15">
        <v>11</v>
      </c>
    </row>
    <row r="61" spans="1:18" s="11" customFormat="1" ht="12.75" x14ac:dyDescent="0.2">
      <c r="A61" s="74"/>
      <c r="B61" s="71"/>
      <c r="C61" s="14" t="s">
        <v>33</v>
      </c>
      <c r="D61" s="15">
        <v>1751</v>
      </c>
      <c r="E61" s="15">
        <v>37</v>
      </c>
      <c r="F61" s="15">
        <v>71</v>
      </c>
      <c r="G61" s="15">
        <v>114</v>
      </c>
      <c r="H61" s="15">
        <v>156</v>
      </c>
      <c r="I61" s="15">
        <v>204</v>
      </c>
      <c r="J61" s="15">
        <v>202</v>
      </c>
      <c r="K61" s="15">
        <v>169</v>
      </c>
      <c r="L61" s="15">
        <v>148</v>
      </c>
      <c r="M61" s="15">
        <v>135</v>
      </c>
      <c r="N61" s="15">
        <v>97</v>
      </c>
      <c r="O61" s="15">
        <v>124</v>
      </c>
      <c r="P61" s="15">
        <v>118</v>
      </c>
      <c r="Q61" s="15">
        <v>101</v>
      </c>
      <c r="R61" s="15">
        <v>75</v>
      </c>
    </row>
    <row r="62" spans="1:18" s="11" customFormat="1" ht="12.75" x14ac:dyDescent="0.2">
      <c r="A62" s="74"/>
      <c r="B62" s="71"/>
      <c r="C62" s="14" t="s">
        <v>34</v>
      </c>
      <c r="D62" s="15">
        <v>1728</v>
      </c>
      <c r="E62" s="15">
        <v>43</v>
      </c>
      <c r="F62" s="15">
        <v>81</v>
      </c>
      <c r="G62" s="15">
        <v>127</v>
      </c>
      <c r="H62" s="15">
        <v>166</v>
      </c>
      <c r="I62" s="15">
        <v>216</v>
      </c>
      <c r="J62" s="15">
        <v>209</v>
      </c>
      <c r="K62" s="15">
        <v>169</v>
      </c>
      <c r="L62" s="15">
        <v>146</v>
      </c>
      <c r="M62" s="15">
        <v>144</v>
      </c>
      <c r="N62" s="15">
        <v>105</v>
      </c>
      <c r="O62" s="15">
        <v>79</v>
      </c>
      <c r="P62" s="15">
        <v>104</v>
      </c>
      <c r="Q62" s="15">
        <v>63</v>
      </c>
      <c r="R62" s="15">
        <v>76</v>
      </c>
    </row>
    <row r="63" spans="1:18" s="11" customFormat="1" ht="12.75" x14ac:dyDescent="0.2">
      <c r="A63" s="74"/>
      <c r="B63" s="71"/>
      <c r="C63" s="14" t="s">
        <v>35</v>
      </c>
      <c r="D63" s="15">
        <v>2488</v>
      </c>
      <c r="E63" s="15">
        <v>196</v>
      </c>
      <c r="F63" s="15">
        <v>133</v>
      </c>
      <c r="G63" s="15">
        <v>128</v>
      </c>
      <c r="H63" s="15">
        <v>135</v>
      </c>
      <c r="I63" s="15">
        <v>155</v>
      </c>
      <c r="J63" s="15">
        <v>175</v>
      </c>
      <c r="K63" s="15">
        <v>139</v>
      </c>
      <c r="L63" s="15">
        <v>173</v>
      </c>
      <c r="M63" s="15">
        <v>221</v>
      </c>
      <c r="N63" s="15">
        <v>217</v>
      </c>
      <c r="O63" s="15">
        <v>181</v>
      </c>
      <c r="P63" s="15">
        <v>204</v>
      </c>
      <c r="Q63" s="15">
        <v>179</v>
      </c>
      <c r="R63" s="15">
        <v>252</v>
      </c>
    </row>
    <row r="64" spans="1:18" s="11" customFormat="1" ht="12.75" x14ac:dyDescent="0.2">
      <c r="A64" s="74"/>
      <c r="B64" s="72"/>
      <c r="C64" s="14" t="s">
        <v>36</v>
      </c>
      <c r="D64" s="15">
        <v>6</v>
      </c>
      <c r="E64" s="15">
        <v>1</v>
      </c>
      <c r="F64" s="15">
        <v>0</v>
      </c>
      <c r="G64" s="15">
        <v>0</v>
      </c>
      <c r="H64" s="15">
        <v>3</v>
      </c>
      <c r="I64" s="15">
        <v>1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</row>
    <row r="65" spans="1:18" s="11" customFormat="1" ht="12.75" x14ac:dyDescent="0.2">
      <c r="A65" s="74"/>
      <c r="B65" s="70" t="s">
        <v>38</v>
      </c>
      <c r="C65" s="14" t="s">
        <v>29</v>
      </c>
      <c r="D65" s="15">
        <v>6093</v>
      </c>
      <c r="E65" s="15">
        <v>400</v>
      </c>
      <c r="F65" s="15">
        <v>577</v>
      </c>
      <c r="G65" s="15">
        <v>623</v>
      </c>
      <c r="H65" s="15">
        <v>663</v>
      </c>
      <c r="I65" s="15">
        <v>744</v>
      </c>
      <c r="J65" s="15">
        <v>702</v>
      </c>
      <c r="K65" s="15">
        <v>536</v>
      </c>
      <c r="L65" s="15">
        <v>490</v>
      </c>
      <c r="M65" s="15">
        <v>420</v>
      </c>
      <c r="N65" s="15">
        <v>301</v>
      </c>
      <c r="O65" s="15">
        <v>190</v>
      </c>
      <c r="P65" s="15">
        <v>166</v>
      </c>
      <c r="Q65" s="15">
        <v>140</v>
      </c>
      <c r="R65" s="15">
        <v>141</v>
      </c>
    </row>
    <row r="66" spans="1:18" s="11" customFormat="1" ht="12.75" x14ac:dyDescent="0.2">
      <c r="A66" s="74"/>
      <c r="B66" s="71"/>
      <c r="C66" s="14" t="s">
        <v>5</v>
      </c>
      <c r="D66" s="15">
        <v>1001</v>
      </c>
      <c r="E66" s="15">
        <v>136</v>
      </c>
      <c r="F66" s="15">
        <v>117</v>
      </c>
      <c r="G66" s="15">
        <v>100</v>
      </c>
      <c r="H66" s="15">
        <v>92</v>
      </c>
      <c r="I66" s="15">
        <v>85</v>
      </c>
      <c r="J66" s="15">
        <v>77</v>
      </c>
      <c r="K66" s="15">
        <v>74</v>
      </c>
      <c r="L66" s="15">
        <v>86</v>
      </c>
      <c r="M66" s="15">
        <v>61</v>
      </c>
      <c r="N66" s="15">
        <v>58</v>
      </c>
      <c r="O66" s="15">
        <v>26</v>
      </c>
      <c r="P66" s="15">
        <v>25</v>
      </c>
      <c r="Q66" s="15">
        <v>33</v>
      </c>
      <c r="R66" s="15">
        <v>31</v>
      </c>
    </row>
    <row r="67" spans="1:18" s="11" customFormat="1" ht="12.75" x14ac:dyDescent="0.2">
      <c r="A67" s="74"/>
      <c r="B67" s="71"/>
      <c r="C67" s="14" t="s">
        <v>6</v>
      </c>
      <c r="D67" s="15">
        <v>2356</v>
      </c>
      <c r="E67" s="15">
        <v>187</v>
      </c>
      <c r="F67" s="15">
        <v>280</v>
      </c>
      <c r="G67" s="15">
        <v>278</v>
      </c>
      <c r="H67" s="15">
        <v>241</v>
      </c>
      <c r="I67" s="15">
        <v>242</v>
      </c>
      <c r="J67" s="15">
        <v>240</v>
      </c>
      <c r="K67" s="15">
        <v>201</v>
      </c>
      <c r="L67" s="15">
        <v>173</v>
      </c>
      <c r="M67" s="15">
        <v>144</v>
      </c>
      <c r="N67" s="15">
        <v>116</v>
      </c>
      <c r="O67" s="15">
        <v>68</v>
      </c>
      <c r="P67" s="15">
        <v>59</v>
      </c>
      <c r="Q67" s="15">
        <v>57</v>
      </c>
      <c r="R67" s="15">
        <v>70</v>
      </c>
    </row>
    <row r="68" spans="1:18" s="11" customFormat="1" ht="12.75" x14ac:dyDescent="0.2">
      <c r="A68" s="74"/>
      <c r="B68" s="71"/>
      <c r="C68" s="14" t="s">
        <v>7</v>
      </c>
      <c r="D68" s="15">
        <v>2059</v>
      </c>
      <c r="E68" s="15">
        <v>61</v>
      </c>
      <c r="F68" s="15">
        <v>150</v>
      </c>
      <c r="G68" s="15">
        <v>194</v>
      </c>
      <c r="H68" s="15">
        <v>258</v>
      </c>
      <c r="I68" s="15">
        <v>303</v>
      </c>
      <c r="J68" s="15">
        <v>268</v>
      </c>
      <c r="K68" s="15">
        <v>184</v>
      </c>
      <c r="L68" s="15">
        <v>175</v>
      </c>
      <c r="M68" s="15">
        <v>162</v>
      </c>
      <c r="N68" s="15">
        <v>91</v>
      </c>
      <c r="O68" s="15">
        <v>76</v>
      </c>
      <c r="P68" s="15">
        <v>68</v>
      </c>
      <c r="Q68" s="15">
        <v>38</v>
      </c>
      <c r="R68" s="15">
        <v>31</v>
      </c>
    </row>
    <row r="69" spans="1:18" s="11" customFormat="1" ht="12.75" x14ac:dyDescent="0.2">
      <c r="A69" s="74"/>
      <c r="B69" s="71"/>
      <c r="C69" s="14" t="s">
        <v>8</v>
      </c>
      <c r="D69" s="15">
        <v>480</v>
      </c>
      <c r="E69" s="15">
        <v>14</v>
      </c>
      <c r="F69" s="15">
        <v>20</v>
      </c>
      <c r="G69" s="15">
        <v>38</v>
      </c>
      <c r="H69" s="15">
        <v>47</v>
      </c>
      <c r="I69" s="15">
        <v>88</v>
      </c>
      <c r="J69" s="15">
        <v>76</v>
      </c>
      <c r="K69" s="15">
        <v>55</v>
      </c>
      <c r="L69" s="15">
        <v>41</v>
      </c>
      <c r="M69" s="15">
        <v>36</v>
      </c>
      <c r="N69" s="15">
        <v>26</v>
      </c>
      <c r="O69" s="15">
        <v>12</v>
      </c>
      <c r="P69" s="15">
        <v>10</v>
      </c>
      <c r="Q69" s="15">
        <v>9</v>
      </c>
      <c r="R69" s="15">
        <v>8</v>
      </c>
    </row>
    <row r="70" spans="1:18" s="11" customFormat="1" ht="12.75" x14ac:dyDescent="0.2">
      <c r="A70" s="74"/>
      <c r="B70" s="71"/>
      <c r="C70" s="14" t="s">
        <v>30</v>
      </c>
      <c r="D70" s="15">
        <v>138</v>
      </c>
      <c r="E70" s="15">
        <v>1</v>
      </c>
      <c r="F70" s="15">
        <v>9</v>
      </c>
      <c r="G70" s="15">
        <v>12</v>
      </c>
      <c r="H70" s="15">
        <v>16</v>
      </c>
      <c r="I70" s="15">
        <v>18</v>
      </c>
      <c r="J70" s="15">
        <v>27</v>
      </c>
      <c r="K70" s="15">
        <v>17</v>
      </c>
      <c r="L70" s="15">
        <v>13</v>
      </c>
      <c r="M70" s="15">
        <v>11</v>
      </c>
      <c r="N70" s="15">
        <v>4</v>
      </c>
      <c r="O70" s="15">
        <v>4</v>
      </c>
      <c r="P70" s="15">
        <v>3</v>
      </c>
      <c r="Q70" s="15">
        <v>3</v>
      </c>
      <c r="R70" s="15">
        <v>0</v>
      </c>
    </row>
    <row r="71" spans="1:18" s="11" customFormat="1" ht="12.75" x14ac:dyDescent="0.2">
      <c r="A71" s="74"/>
      <c r="B71" s="71"/>
      <c r="C71" s="14" t="s">
        <v>31</v>
      </c>
      <c r="D71" s="15">
        <v>59</v>
      </c>
      <c r="E71" s="15">
        <v>1</v>
      </c>
      <c r="F71" s="15">
        <v>1</v>
      </c>
      <c r="G71" s="15">
        <v>1</v>
      </c>
      <c r="H71" s="15">
        <v>9</v>
      </c>
      <c r="I71" s="15">
        <v>8</v>
      </c>
      <c r="J71" s="15">
        <v>14</v>
      </c>
      <c r="K71" s="15">
        <v>5</v>
      </c>
      <c r="L71" s="15">
        <v>2</v>
      </c>
      <c r="M71" s="15">
        <v>6</v>
      </c>
      <c r="N71" s="15">
        <v>6</v>
      </c>
      <c r="O71" s="15">
        <v>4</v>
      </c>
      <c r="P71" s="15">
        <v>1</v>
      </c>
      <c r="Q71" s="15">
        <v>0</v>
      </c>
      <c r="R71" s="15">
        <v>1</v>
      </c>
    </row>
    <row r="72" spans="1:18" s="11" customFormat="1" ht="12.75" x14ac:dyDescent="0.2">
      <c r="A72" s="74"/>
      <c r="B72" s="71"/>
      <c r="C72" s="14" t="s">
        <v>32</v>
      </c>
      <c r="D72" s="15">
        <v>1355</v>
      </c>
      <c r="E72" s="15">
        <v>15</v>
      </c>
      <c r="F72" s="15">
        <v>67</v>
      </c>
      <c r="G72" s="15">
        <v>104</v>
      </c>
      <c r="H72" s="15">
        <v>134</v>
      </c>
      <c r="I72" s="15">
        <v>172</v>
      </c>
      <c r="J72" s="15">
        <v>198</v>
      </c>
      <c r="K72" s="15">
        <v>156</v>
      </c>
      <c r="L72" s="15">
        <v>136</v>
      </c>
      <c r="M72" s="15">
        <v>118</v>
      </c>
      <c r="N72" s="15">
        <v>81</v>
      </c>
      <c r="O72" s="15">
        <v>61</v>
      </c>
      <c r="P72" s="15">
        <v>41</v>
      </c>
      <c r="Q72" s="15">
        <v>33</v>
      </c>
      <c r="R72" s="15">
        <v>39</v>
      </c>
    </row>
    <row r="73" spans="1:18" s="11" customFormat="1" ht="12.75" x14ac:dyDescent="0.2">
      <c r="A73" s="74"/>
      <c r="B73" s="71"/>
      <c r="C73" s="14" t="s">
        <v>33</v>
      </c>
      <c r="D73" s="15">
        <v>1508</v>
      </c>
      <c r="E73" s="15">
        <v>59</v>
      </c>
      <c r="F73" s="15">
        <v>131</v>
      </c>
      <c r="G73" s="15">
        <v>132</v>
      </c>
      <c r="H73" s="15">
        <v>175</v>
      </c>
      <c r="I73" s="15">
        <v>188</v>
      </c>
      <c r="J73" s="15">
        <v>179</v>
      </c>
      <c r="K73" s="15">
        <v>140</v>
      </c>
      <c r="L73" s="15">
        <v>125</v>
      </c>
      <c r="M73" s="15">
        <v>121</v>
      </c>
      <c r="N73" s="15">
        <v>83</v>
      </c>
      <c r="O73" s="15">
        <v>54</v>
      </c>
      <c r="P73" s="15">
        <v>55</v>
      </c>
      <c r="Q73" s="15">
        <v>40</v>
      </c>
      <c r="R73" s="15">
        <v>26</v>
      </c>
    </row>
    <row r="74" spans="1:18" s="11" customFormat="1" ht="12.75" x14ac:dyDescent="0.2">
      <c r="A74" s="74"/>
      <c r="B74" s="71"/>
      <c r="C74" s="14" t="s">
        <v>34</v>
      </c>
      <c r="D74" s="15">
        <v>1594</v>
      </c>
      <c r="E74" s="15">
        <v>103</v>
      </c>
      <c r="F74" s="15">
        <v>169</v>
      </c>
      <c r="G74" s="15">
        <v>200</v>
      </c>
      <c r="H74" s="15">
        <v>202</v>
      </c>
      <c r="I74" s="15">
        <v>215</v>
      </c>
      <c r="J74" s="15">
        <v>178</v>
      </c>
      <c r="K74" s="15">
        <v>118</v>
      </c>
      <c r="L74" s="15">
        <v>106</v>
      </c>
      <c r="M74" s="15">
        <v>104</v>
      </c>
      <c r="N74" s="15">
        <v>68</v>
      </c>
      <c r="O74" s="15">
        <v>41</v>
      </c>
      <c r="P74" s="15">
        <v>32</v>
      </c>
      <c r="Q74" s="15">
        <v>33</v>
      </c>
      <c r="R74" s="15">
        <v>25</v>
      </c>
    </row>
    <row r="75" spans="1:18" s="11" customFormat="1" ht="12.75" x14ac:dyDescent="0.2">
      <c r="A75" s="74"/>
      <c r="B75" s="71"/>
      <c r="C75" s="14" t="s">
        <v>35</v>
      </c>
      <c r="D75" s="15">
        <v>1613</v>
      </c>
      <c r="E75" s="15">
        <v>223</v>
      </c>
      <c r="F75" s="15">
        <v>209</v>
      </c>
      <c r="G75" s="15">
        <v>185</v>
      </c>
      <c r="H75" s="15">
        <v>149</v>
      </c>
      <c r="I75" s="15">
        <v>169</v>
      </c>
      <c r="J75" s="15">
        <v>142</v>
      </c>
      <c r="K75" s="15">
        <v>119</v>
      </c>
      <c r="L75" s="15">
        <v>121</v>
      </c>
      <c r="M75" s="15">
        <v>74</v>
      </c>
      <c r="N75" s="15">
        <v>67</v>
      </c>
      <c r="O75" s="15">
        <v>33</v>
      </c>
      <c r="P75" s="15">
        <v>38</v>
      </c>
      <c r="Q75" s="15">
        <v>34</v>
      </c>
      <c r="R75" s="15">
        <v>50</v>
      </c>
    </row>
    <row r="76" spans="1:18" s="11" customFormat="1" ht="12.75" x14ac:dyDescent="0.2">
      <c r="A76" s="74"/>
      <c r="B76" s="72"/>
      <c r="C76" s="14" t="s">
        <v>36</v>
      </c>
      <c r="D76" s="15">
        <v>23</v>
      </c>
      <c r="E76" s="15">
        <v>0</v>
      </c>
      <c r="F76" s="15">
        <v>1</v>
      </c>
      <c r="G76" s="15">
        <v>2</v>
      </c>
      <c r="H76" s="15">
        <v>3</v>
      </c>
      <c r="I76" s="15">
        <v>0</v>
      </c>
      <c r="J76" s="15">
        <v>5</v>
      </c>
      <c r="K76" s="15">
        <v>3</v>
      </c>
      <c r="L76" s="15">
        <v>2</v>
      </c>
      <c r="M76" s="15">
        <v>3</v>
      </c>
      <c r="N76" s="15">
        <v>2</v>
      </c>
      <c r="O76" s="15">
        <v>1</v>
      </c>
      <c r="P76" s="15">
        <v>0</v>
      </c>
      <c r="Q76" s="15">
        <v>0</v>
      </c>
      <c r="R76" s="15">
        <v>1</v>
      </c>
    </row>
    <row r="77" spans="1:18" s="11" customFormat="1" ht="12.75" x14ac:dyDescent="0.2">
      <c r="A77" s="74"/>
      <c r="B77" s="70" t="s">
        <v>39</v>
      </c>
      <c r="C77" s="14" t="s">
        <v>29</v>
      </c>
      <c r="D77" s="15">
        <v>941</v>
      </c>
      <c r="E77" s="15">
        <v>50</v>
      </c>
      <c r="F77" s="15">
        <v>40</v>
      </c>
      <c r="G77" s="15">
        <v>62</v>
      </c>
      <c r="H77" s="15">
        <v>58</v>
      </c>
      <c r="I77" s="15">
        <v>63</v>
      </c>
      <c r="J77" s="15">
        <v>78</v>
      </c>
      <c r="K77" s="15">
        <v>98</v>
      </c>
      <c r="L77" s="15">
        <v>66</v>
      </c>
      <c r="M77" s="15">
        <v>71</v>
      </c>
      <c r="N77" s="15">
        <v>58</v>
      </c>
      <c r="O77" s="15">
        <v>32</v>
      </c>
      <c r="P77" s="15">
        <v>54</v>
      </c>
      <c r="Q77" s="15">
        <v>75</v>
      </c>
      <c r="R77" s="15">
        <v>136</v>
      </c>
    </row>
    <row r="78" spans="1:18" s="11" customFormat="1" ht="12.75" x14ac:dyDescent="0.2">
      <c r="A78" s="74"/>
      <c r="B78" s="71"/>
      <c r="C78" s="14" t="s">
        <v>5</v>
      </c>
      <c r="D78" s="15">
        <v>137</v>
      </c>
      <c r="E78" s="15">
        <v>9</v>
      </c>
      <c r="F78" s="15">
        <v>7</v>
      </c>
      <c r="G78" s="15">
        <v>5</v>
      </c>
      <c r="H78" s="15">
        <v>5</v>
      </c>
      <c r="I78" s="15">
        <v>7</v>
      </c>
      <c r="J78" s="15">
        <v>6</v>
      </c>
      <c r="K78" s="15">
        <v>9</v>
      </c>
      <c r="L78" s="15">
        <v>8</v>
      </c>
      <c r="M78" s="15">
        <v>8</v>
      </c>
      <c r="N78" s="15">
        <v>11</v>
      </c>
      <c r="O78" s="15">
        <v>5</v>
      </c>
      <c r="P78" s="15">
        <v>13</v>
      </c>
      <c r="Q78" s="15">
        <v>16</v>
      </c>
      <c r="R78" s="15">
        <v>28</v>
      </c>
    </row>
    <row r="79" spans="1:18" s="11" customFormat="1" ht="12.75" x14ac:dyDescent="0.2">
      <c r="A79" s="74"/>
      <c r="B79" s="71"/>
      <c r="C79" s="14" t="s">
        <v>6</v>
      </c>
      <c r="D79" s="15">
        <v>258</v>
      </c>
      <c r="E79" s="15">
        <v>18</v>
      </c>
      <c r="F79" s="15">
        <v>16</v>
      </c>
      <c r="G79" s="15">
        <v>19</v>
      </c>
      <c r="H79" s="15">
        <v>9</v>
      </c>
      <c r="I79" s="15">
        <v>10</v>
      </c>
      <c r="J79" s="15">
        <v>13</v>
      </c>
      <c r="K79" s="15">
        <v>21</v>
      </c>
      <c r="L79" s="15">
        <v>15</v>
      </c>
      <c r="M79" s="15">
        <v>20</v>
      </c>
      <c r="N79" s="15">
        <v>15</v>
      </c>
      <c r="O79" s="15">
        <v>7</v>
      </c>
      <c r="P79" s="15">
        <v>19</v>
      </c>
      <c r="Q79" s="15">
        <v>28</v>
      </c>
      <c r="R79" s="15">
        <v>48</v>
      </c>
    </row>
    <row r="80" spans="1:18" s="11" customFormat="1" ht="12.75" x14ac:dyDescent="0.2">
      <c r="A80" s="74"/>
      <c r="B80" s="71"/>
      <c r="C80" s="14" t="s">
        <v>7</v>
      </c>
      <c r="D80" s="15">
        <v>370</v>
      </c>
      <c r="E80" s="15">
        <v>17</v>
      </c>
      <c r="F80" s="15">
        <v>11</v>
      </c>
      <c r="G80" s="15">
        <v>31</v>
      </c>
      <c r="H80" s="15">
        <v>32</v>
      </c>
      <c r="I80" s="15">
        <v>33</v>
      </c>
      <c r="J80" s="15">
        <v>37</v>
      </c>
      <c r="K80" s="15">
        <v>39</v>
      </c>
      <c r="L80" s="15">
        <v>27</v>
      </c>
      <c r="M80" s="15">
        <v>26</v>
      </c>
      <c r="N80" s="15">
        <v>22</v>
      </c>
      <c r="O80" s="15">
        <v>11</v>
      </c>
      <c r="P80" s="15">
        <v>17</v>
      </c>
      <c r="Q80" s="15">
        <v>24</v>
      </c>
      <c r="R80" s="15">
        <v>43</v>
      </c>
    </row>
    <row r="81" spans="1:18" s="11" customFormat="1" ht="12.75" x14ac:dyDescent="0.2">
      <c r="A81" s="74"/>
      <c r="B81" s="71"/>
      <c r="C81" s="14" t="s">
        <v>8</v>
      </c>
      <c r="D81" s="15">
        <v>114</v>
      </c>
      <c r="E81" s="15">
        <v>2</v>
      </c>
      <c r="F81" s="15">
        <v>3</v>
      </c>
      <c r="G81" s="15">
        <v>6</v>
      </c>
      <c r="H81" s="15">
        <v>7</v>
      </c>
      <c r="I81" s="15">
        <v>8</v>
      </c>
      <c r="J81" s="15">
        <v>17</v>
      </c>
      <c r="K81" s="15">
        <v>20</v>
      </c>
      <c r="L81" s="15">
        <v>10</v>
      </c>
      <c r="M81" s="15">
        <v>10</v>
      </c>
      <c r="N81" s="15">
        <v>7</v>
      </c>
      <c r="O81" s="15">
        <v>5</v>
      </c>
      <c r="P81" s="15">
        <v>4</v>
      </c>
      <c r="Q81" s="15">
        <v>4</v>
      </c>
      <c r="R81" s="15">
        <v>11</v>
      </c>
    </row>
    <row r="82" spans="1:18" s="11" customFormat="1" ht="12.75" x14ac:dyDescent="0.2">
      <c r="A82" s="74"/>
      <c r="B82" s="71"/>
      <c r="C82" s="14" t="s">
        <v>30</v>
      </c>
      <c r="D82" s="15">
        <v>43</v>
      </c>
      <c r="E82" s="15">
        <v>1</v>
      </c>
      <c r="F82" s="15">
        <v>3</v>
      </c>
      <c r="G82" s="15">
        <v>0</v>
      </c>
      <c r="H82" s="15">
        <v>3</v>
      </c>
      <c r="I82" s="15">
        <v>4</v>
      </c>
      <c r="J82" s="15">
        <v>4</v>
      </c>
      <c r="K82" s="15">
        <v>8</v>
      </c>
      <c r="L82" s="15">
        <v>5</v>
      </c>
      <c r="M82" s="15">
        <v>4</v>
      </c>
      <c r="N82" s="15">
        <v>2</v>
      </c>
      <c r="O82" s="15">
        <v>3</v>
      </c>
      <c r="P82" s="15">
        <v>1</v>
      </c>
      <c r="Q82" s="15">
        <v>2</v>
      </c>
      <c r="R82" s="15">
        <v>3</v>
      </c>
    </row>
    <row r="83" spans="1:18" s="11" customFormat="1" ht="12.75" x14ac:dyDescent="0.2">
      <c r="A83" s="74"/>
      <c r="B83" s="71"/>
      <c r="C83" s="14" t="s">
        <v>31</v>
      </c>
      <c r="D83" s="15">
        <v>19</v>
      </c>
      <c r="E83" s="15">
        <v>3</v>
      </c>
      <c r="F83" s="15">
        <v>0</v>
      </c>
      <c r="G83" s="15">
        <v>1</v>
      </c>
      <c r="H83" s="15">
        <v>2</v>
      </c>
      <c r="I83" s="15">
        <v>1</v>
      </c>
      <c r="J83" s="15">
        <v>1</v>
      </c>
      <c r="K83" s="15">
        <v>1</v>
      </c>
      <c r="L83" s="15">
        <v>1</v>
      </c>
      <c r="M83" s="15">
        <v>3</v>
      </c>
      <c r="N83" s="15">
        <v>1</v>
      </c>
      <c r="O83" s="15">
        <v>1</v>
      </c>
      <c r="P83" s="15">
        <v>0</v>
      </c>
      <c r="Q83" s="15">
        <v>1</v>
      </c>
      <c r="R83" s="15">
        <v>3</v>
      </c>
    </row>
    <row r="84" spans="1:18" s="11" customFormat="1" ht="12.75" x14ac:dyDescent="0.2">
      <c r="A84" s="74"/>
      <c r="B84" s="71"/>
      <c r="C84" s="14" t="s">
        <v>32</v>
      </c>
      <c r="D84" s="15">
        <v>377</v>
      </c>
      <c r="E84" s="15">
        <v>10</v>
      </c>
      <c r="F84" s="15">
        <v>16</v>
      </c>
      <c r="G84" s="15">
        <v>20</v>
      </c>
      <c r="H84" s="15">
        <v>30</v>
      </c>
      <c r="I84" s="15">
        <v>26</v>
      </c>
      <c r="J84" s="15">
        <v>32</v>
      </c>
      <c r="K84" s="15">
        <v>46</v>
      </c>
      <c r="L84" s="15">
        <v>30</v>
      </c>
      <c r="M84" s="15">
        <v>31</v>
      </c>
      <c r="N84" s="15">
        <v>30</v>
      </c>
      <c r="O84" s="15">
        <v>12</v>
      </c>
      <c r="P84" s="15">
        <v>12</v>
      </c>
      <c r="Q84" s="15">
        <v>28</v>
      </c>
      <c r="R84" s="15">
        <v>54</v>
      </c>
    </row>
    <row r="85" spans="1:18" s="11" customFormat="1" ht="12.75" x14ac:dyDescent="0.2">
      <c r="A85" s="74"/>
      <c r="B85" s="71"/>
      <c r="C85" s="14" t="s">
        <v>33</v>
      </c>
      <c r="D85" s="15">
        <v>243</v>
      </c>
      <c r="E85" s="15">
        <v>10</v>
      </c>
      <c r="F85" s="15">
        <v>9</v>
      </c>
      <c r="G85" s="15">
        <v>19</v>
      </c>
      <c r="H85" s="15">
        <v>15</v>
      </c>
      <c r="I85" s="15">
        <v>20</v>
      </c>
      <c r="J85" s="15">
        <v>25</v>
      </c>
      <c r="K85" s="15">
        <v>21</v>
      </c>
      <c r="L85" s="15">
        <v>16</v>
      </c>
      <c r="M85" s="15">
        <v>18</v>
      </c>
      <c r="N85" s="15">
        <v>11</v>
      </c>
      <c r="O85" s="15">
        <v>10</v>
      </c>
      <c r="P85" s="15">
        <v>18</v>
      </c>
      <c r="Q85" s="15">
        <v>24</v>
      </c>
      <c r="R85" s="15">
        <v>27</v>
      </c>
    </row>
    <row r="86" spans="1:18" s="11" customFormat="1" ht="12.75" x14ac:dyDescent="0.2">
      <c r="A86" s="74"/>
      <c r="B86" s="71"/>
      <c r="C86" s="14" t="s">
        <v>34</v>
      </c>
      <c r="D86" s="15">
        <v>110</v>
      </c>
      <c r="E86" s="15">
        <v>9</v>
      </c>
      <c r="F86" s="15">
        <v>2</v>
      </c>
      <c r="G86" s="15">
        <v>7</v>
      </c>
      <c r="H86" s="15">
        <v>6</v>
      </c>
      <c r="I86" s="15">
        <v>6</v>
      </c>
      <c r="J86" s="15">
        <v>6</v>
      </c>
      <c r="K86" s="15">
        <v>7</v>
      </c>
      <c r="L86" s="15">
        <v>6</v>
      </c>
      <c r="M86" s="15">
        <v>6</v>
      </c>
      <c r="N86" s="15">
        <v>3</v>
      </c>
      <c r="O86" s="15">
        <v>4</v>
      </c>
      <c r="P86" s="15">
        <v>11</v>
      </c>
      <c r="Q86" s="15">
        <v>12</v>
      </c>
      <c r="R86" s="15">
        <v>25</v>
      </c>
    </row>
    <row r="87" spans="1:18" s="11" customFormat="1" ht="12.75" x14ac:dyDescent="0.2">
      <c r="A87" s="74"/>
      <c r="B87" s="71"/>
      <c r="C87" s="14" t="s">
        <v>35</v>
      </c>
      <c r="D87" s="15">
        <v>187</v>
      </c>
      <c r="E87" s="15">
        <v>21</v>
      </c>
      <c r="F87" s="15">
        <v>10</v>
      </c>
      <c r="G87" s="15">
        <v>14</v>
      </c>
      <c r="H87" s="15">
        <v>7</v>
      </c>
      <c r="I87" s="15">
        <v>10</v>
      </c>
      <c r="J87" s="15">
        <v>10</v>
      </c>
      <c r="K87" s="15">
        <v>19</v>
      </c>
      <c r="L87" s="15">
        <v>11</v>
      </c>
      <c r="M87" s="15">
        <v>13</v>
      </c>
      <c r="N87" s="15">
        <v>13</v>
      </c>
      <c r="O87" s="15">
        <v>6</v>
      </c>
      <c r="P87" s="15">
        <v>13</v>
      </c>
      <c r="Q87" s="15">
        <v>11</v>
      </c>
      <c r="R87" s="15">
        <v>29</v>
      </c>
    </row>
    <row r="88" spans="1:18" s="11" customFormat="1" ht="12.75" x14ac:dyDescent="0.2">
      <c r="A88" s="75"/>
      <c r="B88" s="72"/>
      <c r="C88" s="14" t="s">
        <v>36</v>
      </c>
      <c r="D88" s="15">
        <v>24</v>
      </c>
      <c r="E88" s="15">
        <v>0</v>
      </c>
      <c r="F88" s="15">
        <v>3</v>
      </c>
      <c r="G88" s="15">
        <v>2</v>
      </c>
      <c r="H88" s="15">
        <v>0</v>
      </c>
      <c r="I88" s="15">
        <v>1</v>
      </c>
      <c r="J88" s="15">
        <v>5</v>
      </c>
      <c r="K88" s="15">
        <v>5</v>
      </c>
      <c r="L88" s="15">
        <v>3</v>
      </c>
      <c r="M88" s="15">
        <v>3</v>
      </c>
      <c r="N88" s="15">
        <v>1</v>
      </c>
      <c r="O88" s="15">
        <v>0</v>
      </c>
      <c r="P88" s="15">
        <v>0</v>
      </c>
      <c r="Q88" s="15">
        <v>0</v>
      </c>
      <c r="R88" s="15">
        <v>1</v>
      </c>
    </row>
    <row r="90" spans="1:18" x14ac:dyDescent="0.25">
      <c r="A90" s="2" t="s">
        <v>41</v>
      </c>
    </row>
    <row r="91" spans="1:18" x14ac:dyDescent="0.25">
      <c r="A91" s="1" t="s">
        <v>67</v>
      </c>
    </row>
    <row r="95" spans="1:18" x14ac:dyDescent="0.25">
      <c r="A95" s="47"/>
      <c r="B95" s="48"/>
      <c r="C95" s="49"/>
      <c r="D95" s="53" t="s">
        <v>75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4"/>
    </row>
    <row r="96" spans="1:18" ht="25.5" x14ac:dyDescent="0.25">
      <c r="A96" s="50"/>
      <c r="B96" s="51"/>
      <c r="C96" s="52"/>
      <c r="D96" s="12" t="s">
        <v>10</v>
      </c>
      <c r="E96" s="13" t="s">
        <v>15</v>
      </c>
      <c r="F96" s="13" t="s">
        <v>16</v>
      </c>
      <c r="G96" s="13" t="s">
        <v>17</v>
      </c>
      <c r="H96" s="13" t="s">
        <v>18</v>
      </c>
      <c r="I96" s="13" t="s">
        <v>19</v>
      </c>
      <c r="J96" s="13" t="s">
        <v>20</v>
      </c>
      <c r="K96" s="13" t="s">
        <v>21</v>
      </c>
      <c r="L96" s="13" t="s">
        <v>22</v>
      </c>
      <c r="M96" s="13" t="s">
        <v>23</v>
      </c>
      <c r="N96" s="13" t="s">
        <v>24</v>
      </c>
      <c r="O96" s="13" t="s">
        <v>25</v>
      </c>
      <c r="P96" s="13" t="s">
        <v>26</v>
      </c>
      <c r="Q96" s="13" t="s">
        <v>27</v>
      </c>
      <c r="R96" s="13" t="s">
        <v>28</v>
      </c>
    </row>
    <row r="97" spans="1:22" x14ac:dyDescent="0.25">
      <c r="A97" s="73" t="s">
        <v>9</v>
      </c>
      <c r="B97" s="70" t="s">
        <v>2</v>
      </c>
      <c r="C97" s="14" t="s">
        <v>29</v>
      </c>
    </row>
    <row r="98" spans="1:22" x14ac:dyDescent="0.25">
      <c r="A98" s="74"/>
      <c r="B98" s="71"/>
      <c r="C98" s="14" t="s">
        <v>5</v>
      </c>
      <c r="D98" s="6"/>
      <c r="E98" s="6">
        <f>E18*$P$179</f>
        <v>221.53260869565216</v>
      </c>
      <c r="F98" s="6">
        <f>F18*$P$180</f>
        <v>177.27272727272728</v>
      </c>
      <c r="G98" s="6">
        <f>G18*$P$181</f>
        <v>199.23076923076923</v>
      </c>
      <c r="H98" s="6">
        <f>H18*$P$182</f>
        <v>200.23255813953489</v>
      </c>
      <c r="I98" s="6">
        <f>I18*$P$183</f>
        <v>224.77777777777777</v>
      </c>
      <c r="J98" s="6">
        <f>J18*$P$184</f>
        <v>222.98529411764707</v>
      </c>
      <c r="K98" s="6">
        <f>K18*$P$185</f>
        <v>177.36708860759492</v>
      </c>
      <c r="L98" s="6">
        <f>L18*$P$186</f>
        <v>310.88</v>
      </c>
      <c r="M98" s="6">
        <f>M18*$P$187</f>
        <v>366.81081081081078</v>
      </c>
      <c r="N98" s="6">
        <f>N18*$P$188</f>
        <v>398.18181818181813</v>
      </c>
      <c r="O98" s="6">
        <f>O18*$P$189</f>
        <v>410.81081081081078</v>
      </c>
      <c r="P98" s="6">
        <f>P18*$P$190</f>
        <v>510.22222222222223</v>
      </c>
      <c r="Q98" s="6">
        <f>Q18*$P$191</f>
        <v>540.78571428571433</v>
      </c>
      <c r="R98" s="6">
        <f>R18*$P$194</f>
        <v>938.66666666666663</v>
      </c>
    </row>
    <row r="99" spans="1:22" x14ac:dyDescent="0.25">
      <c r="A99" s="74"/>
      <c r="B99" s="71"/>
      <c r="C99" s="14" t="s">
        <v>6</v>
      </c>
      <c r="D99" s="6"/>
      <c r="E99" s="6">
        <f t="shared" ref="E99:E162" si="0">E19*$P$179</f>
        <v>399.53260869565219</v>
      </c>
      <c r="F99" s="6">
        <f t="shared" ref="F99:F162" si="1">F19*$P$180</f>
        <v>570</v>
      </c>
      <c r="G99" s="6">
        <f t="shared" ref="G99:G162" si="2">G19*$P$181</f>
        <v>684.02564102564099</v>
      </c>
      <c r="H99" s="6">
        <f t="shared" ref="H99:H162" si="3">H19*$P$182</f>
        <v>679.81395348837202</v>
      </c>
      <c r="I99" s="6">
        <f t="shared" ref="I99:I162" si="4">I19*$P$183</f>
        <v>753.66666666666663</v>
      </c>
      <c r="J99" s="6">
        <f t="shared" ref="J99:J162" si="5">J19*$P$184</f>
        <v>768.73529411764707</v>
      </c>
      <c r="K99" s="6">
        <f t="shared" ref="K99:K162" si="6">K19*$P$185</f>
        <v>655.31645569620252</v>
      </c>
      <c r="L99" s="6">
        <f t="shared" ref="L99:L162" si="7">L19*$P$186</f>
        <v>781.66666666666663</v>
      </c>
      <c r="M99" s="6">
        <f t="shared" ref="M99:M162" si="8">M19*$P$187</f>
        <v>1134.1621621621621</v>
      </c>
      <c r="N99" s="6">
        <f t="shared" ref="N99:N162" si="9">N19*$P$188</f>
        <v>1085.4545454545453</v>
      </c>
      <c r="O99" s="6">
        <f t="shared" ref="O99:O162" si="10">O19*$P$189</f>
        <v>1302.7027027027027</v>
      </c>
      <c r="P99" s="6">
        <f t="shared" ref="P99:P162" si="11">P19*$P$190</f>
        <v>1536.8888888888889</v>
      </c>
      <c r="Q99" s="6">
        <f t="shared" ref="Q99:Q162" si="12">Q19*$P$191</f>
        <v>1579.2857142857144</v>
      </c>
      <c r="R99" s="6">
        <f t="shared" ref="R99:R162" si="13">R19*$P$194</f>
        <v>2084.6222222222223</v>
      </c>
    </row>
    <row r="100" spans="1:22" x14ac:dyDescent="0.25">
      <c r="A100" s="74"/>
      <c r="B100" s="71"/>
      <c r="C100" s="14" t="s">
        <v>7</v>
      </c>
      <c r="D100" s="6"/>
      <c r="E100" s="6">
        <f t="shared" si="0"/>
        <v>154.78260869565216</v>
      </c>
      <c r="F100" s="6">
        <f t="shared" si="1"/>
        <v>333.63636363636363</v>
      </c>
      <c r="G100" s="6">
        <f t="shared" si="2"/>
        <v>705.84615384615381</v>
      </c>
      <c r="H100" s="6">
        <f t="shared" si="3"/>
        <v>1169.1627906976744</v>
      </c>
      <c r="I100" s="6">
        <f t="shared" si="4"/>
        <v>1514.8888888888889</v>
      </c>
      <c r="J100" s="6">
        <f t="shared" si="5"/>
        <v>1593</v>
      </c>
      <c r="K100" s="6">
        <f t="shared" si="6"/>
        <v>1400.1012658227849</v>
      </c>
      <c r="L100" s="6">
        <f t="shared" si="7"/>
        <v>1588.3466666666666</v>
      </c>
      <c r="M100" s="6">
        <f t="shared" si="8"/>
        <v>2151.3243243243242</v>
      </c>
      <c r="N100" s="6">
        <f t="shared" si="9"/>
        <v>1905.8181818181818</v>
      </c>
      <c r="O100" s="6">
        <f t="shared" si="10"/>
        <v>1940.5405405405404</v>
      </c>
      <c r="P100" s="6">
        <f t="shared" si="11"/>
        <v>2241.5555555555557</v>
      </c>
      <c r="Q100" s="6">
        <f t="shared" si="12"/>
        <v>1799.4285714285716</v>
      </c>
      <c r="R100" s="6">
        <f t="shared" si="13"/>
        <v>1941.8666666666666</v>
      </c>
    </row>
    <row r="101" spans="1:22" x14ac:dyDescent="0.25">
      <c r="A101" s="74"/>
      <c r="B101" s="71"/>
      <c r="C101" s="14" t="s">
        <v>8</v>
      </c>
      <c r="D101" s="6"/>
      <c r="E101" s="6">
        <f t="shared" si="0"/>
        <v>27.086956521739129</v>
      </c>
      <c r="F101" s="6">
        <f t="shared" si="1"/>
        <v>55.454545454545453</v>
      </c>
      <c r="G101" s="6">
        <f t="shared" si="2"/>
        <v>128.07692307692307</v>
      </c>
      <c r="H101" s="6">
        <f t="shared" si="3"/>
        <v>312.55813953488371</v>
      </c>
      <c r="I101" s="6">
        <f t="shared" si="4"/>
        <v>612</v>
      </c>
      <c r="J101" s="6">
        <f t="shared" si="5"/>
        <v>768.73529411764707</v>
      </c>
      <c r="K101" s="6">
        <f t="shared" si="6"/>
        <v>725.94936708860757</v>
      </c>
      <c r="L101" s="6">
        <f t="shared" si="7"/>
        <v>741.4666666666667</v>
      </c>
      <c r="M101" s="6">
        <f t="shared" si="8"/>
        <v>1040.3513513513512</v>
      </c>
      <c r="N101" s="6">
        <f t="shared" si="9"/>
        <v>887.99999999999989</v>
      </c>
      <c r="O101" s="6">
        <f t="shared" si="10"/>
        <v>855.40540540540542</v>
      </c>
      <c r="P101" s="6">
        <f t="shared" si="11"/>
        <v>858.66666666666663</v>
      </c>
      <c r="Q101" s="6">
        <f t="shared" si="12"/>
        <v>615.76190476190482</v>
      </c>
      <c r="R101" s="6">
        <f t="shared" si="13"/>
        <v>604.26666666666665</v>
      </c>
    </row>
    <row r="102" spans="1:22" x14ac:dyDescent="0.25">
      <c r="A102" s="74"/>
      <c r="B102" s="71"/>
      <c r="C102" s="14" t="s">
        <v>30</v>
      </c>
      <c r="D102" s="6"/>
      <c r="E102" s="6">
        <f t="shared" si="0"/>
        <v>6.7717391304347823</v>
      </c>
      <c r="F102" s="6">
        <f t="shared" si="1"/>
        <v>16.363636363636363</v>
      </c>
      <c r="G102" s="6">
        <f t="shared" si="2"/>
        <v>26.564102564102562</v>
      </c>
      <c r="H102" s="6">
        <f t="shared" si="3"/>
        <v>93.767441860465112</v>
      </c>
      <c r="I102" s="6">
        <f t="shared" si="4"/>
        <v>150.16666666666666</v>
      </c>
      <c r="J102" s="6">
        <f t="shared" si="5"/>
        <v>213.44117647058823</v>
      </c>
      <c r="K102" s="6">
        <f t="shared" si="6"/>
        <v>198.55696202531644</v>
      </c>
      <c r="L102" s="6">
        <f t="shared" si="7"/>
        <v>232.26666666666665</v>
      </c>
      <c r="M102" s="6">
        <f t="shared" si="8"/>
        <v>256.1351351351351</v>
      </c>
      <c r="N102" s="6">
        <f t="shared" si="9"/>
        <v>213.81818181818181</v>
      </c>
      <c r="O102" s="6">
        <f t="shared" si="10"/>
        <v>186.48648648648648</v>
      </c>
      <c r="P102" s="6">
        <f t="shared" si="11"/>
        <v>150.88888888888889</v>
      </c>
      <c r="Q102" s="6">
        <f t="shared" si="12"/>
        <v>113.26190476190477</v>
      </c>
      <c r="R102" s="6">
        <f t="shared" si="13"/>
        <v>119.28888888888889</v>
      </c>
    </row>
    <row r="103" spans="1:22" x14ac:dyDescent="0.25">
      <c r="A103" s="74"/>
      <c r="B103" s="71"/>
      <c r="C103" s="14" t="s">
        <v>31</v>
      </c>
      <c r="D103" s="6"/>
      <c r="E103" s="6">
        <f t="shared" si="0"/>
        <v>7.7391304347826084</v>
      </c>
      <c r="F103" s="6">
        <f t="shared" si="1"/>
        <v>6.3636363636363633</v>
      </c>
      <c r="G103" s="6">
        <f t="shared" si="2"/>
        <v>8.5384615384615383</v>
      </c>
      <c r="H103" s="6">
        <f t="shared" si="3"/>
        <v>23.441860465116278</v>
      </c>
      <c r="I103" s="6">
        <f t="shared" si="4"/>
        <v>59.5</v>
      </c>
      <c r="J103" s="6">
        <f t="shared" si="5"/>
        <v>96.308823529411768</v>
      </c>
      <c r="K103" s="6">
        <f t="shared" si="6"/>
        <v>71.417721518987335</v>
      </c>
      <c r="L103" s="6">
        <f t="shared" si="7"/>
        <v>83.08</v>
      </c>
      <c r="M103" s="6">
        <f t="shared" si="8"/>
        <v>113.83783783783782</v>
      </c>
      <c r="N103" s="6">
        <f t="shared" si="9"/>
        <v>91.636363636363626</v>
      </c>
      <c r="O103" s="6">
        <f t="shared" si="10"/>
        <v>77.027027027027032</v>
      </c>
      <c r="P103" s="6">
        <f t="shared" si="11"/>
        <v>54.444444444444443</v>
      </c>
      <c r="Q103" s="6">
        <f t="shared" si="12"/>
        <v>46.261904761904766</v>
      </c>
      <c r="R103" s="6">
        <f t="shared" si="13"/>
        <v>43.022222222222219</v>
      </c>
    </row>
    <row r="104" spans="1:22" x14ac:dyDescent="0.25">
      <c r="A104" s="74"/>
      <c r="B104" s="71"/>
      <c r="C104" s="14" t="s">
        <v>32</v>
      </c>
      <c r="D104" s="6"/>
      <c r="E104" s="6">
        <f t="shared" si="0"/>
        <v>44.5</v>
      </c>
      <c r="F104" s="6">
        <f t="shared" si="1"/>
        <v>119.09090909090909</v>
      </c>
      <c r="G104" s="6">
        <f t="shared" si="2"/>
        <v>241.92307692307691</v>
      </c>
      <c r="H104" s="6">
        <f t="shared" si="3"/>
        <v>533.30232558139528</v>
      </c>
      <c r="I104" s="6">
        <f t="shared" si="4"/>
        <v>942.55555555555554</v>
      </c>
      <c r="J104" s="6">
        <f t="shared" si="5"/>
        <v>1223.3823529411766</v>
      </c>
      <c r="K104" s="6">
        <f t="shared" si="6"/>
        <v>1257.2658227848101</v>
      </c>
      <c r="L104" s="6">
        <f t="shared" si="7"/>
        <v>1470.4266666666667</v>
      </c>
      <c r="M104" s="6">
        <f t="shared" si="8"/>
        <v>2214.5675675675675</v>
      </c>
      <c r="N104" s="6">
        <f t="shared" si="9"/>
        <v>2164.363636363636</v>
      </c>
      <c r="O104" s="6">
        <f t="shared" si="10"/>
        <v>2255.4054054054054</v>
      </c>
      <c r="P104" s="6">
        <f t="shared" si="11"/>
        <v>2513.7777777777778</v>
      </c>
      <c r="Q104" s="6">
        <f t="shared" si="12"/>
        <v>2129.6428571428573</v>
      </c>
      <c r="R104" s="6">
        <f t="shared" si="13"/>
        <v>2516.7999999999997</v>
      </c>
      <c r="T104" s="29"/>
    </row>
    <row r="105" spans="1:22" x14ac:dyDescent="0.25">
      <c r="A105" s="74"/>
      <c r="B105" s="71"/>
      <c r="C105" s="14" t="s">
        <v>33</v>
      </c>
      <c r="D105" s="6"/>
      <c r="E105" s="6">
        <f t="shared" si="0"/>
        <v>125.76086956521739</v>
      </c>
      <c r="F105" s="6">
        <f t="shared" si="1"/>
        <v>274.54545454545456</v>
      </c>
      <c r="G105" s="6">
        <f t="shared" si="2"/>
        <v>474.35897435897436</v>
      </c>
      <c r="H105" s="6">
        <f t="shared" si="3"/>
        <v>740.37209302325573</v>
      </c>
      <c r="I105" s="6">
        <f t="shared" si="4"/>
        <v>995.44444444444446</v>
      </c>
      <c r="J105" s="6">
        <f t="shared" si="5"/>
        <v>1093.2352941176471</v>
      </c>
      <c r="K105" s="6">
        <f t="shared" si="6"/>
        <v>906.45569620253161</v>
      </c>
      <c r="L105" s="6">
        <f t="shared" si="7"/>
        <v>983.56</v>
      </c>
      <c r="M105" s="6">
        <f t="shared" si="8"/>
        <v>1223.7567567567567</v>
      </c>
      <c r="N105" s="6">
        <f t="shared" si="9"/>
        <v>1033.090909090909</v>
      </c>
      <c r="O105" s="6">
        <f t="shared" si="10"/>
        <v>1077.0270270270271</v>
      </c>
      <c r="P105" s="6">
        <f t="shared" si="11"/>
        <v>1151.1111111111111</v>
      </c>
      <c r="Q105" s="6">
        <f t="shared" si="12"/>
        <v>997.02380952380963</v>
      </c>
      <c r="R105" s="6">
        <f t="shared" si="13"/>
        <v>1005.1555555555556</v>
      </c>
      <c r="T105" s="29"/>
    </row>
    <row r="106" spans="1:22" x14ac:dyDescent="0.25">
      <c r="A106" s="74"/>
      <c r="B106" s="71"/>
      <c r="C106" s="14" t="s">
        <v>34</v>
      </c>
      <c r="D106" s="6"/>
      <c r="E106" s="6">
        <f t="shared" si="0"/>
        <v>185.7391304347826</v>
      </c>
      <c r="F106" s="6">
        <f t="shared" si="1"/>
        <v>373.63636363636363</v>
      </c>
      <c r="G106" s="6">
        <f t="shared" si="2"/>
        <v>608.12820512820508</v>
      </c>
      <c r="H106" s="6">
        <f t="shared" si="3"/>
        <v>826.32558139534876</v>
      </c>
      <c r="I106" s="6">
        <f t="shared" si="4"/>
        <v>968.05555555555554</v>
      </c>
      <c r="J106" s="6">
        <f t="shared" si="5"/>
        <v>944</v>
      </c>
      <c r="K106" s="6">
        <f t="shared" si="6"/>
        <v>753.41772151898726</v>
      </c>
      <c r="L106" s="6">
        <f t="shared" si="7"/>
        <v>852.24</v>
      </c>
      <c r="M106" s="6">
        <f t="shared" si="8"/>
        <v>1055.1081081081079</v>
      </c>
      <c r="N106" s="6">
        <f t="shared" si="9"/>
        <v>799.63636363636363</v>
      </c>
      <c r="O106" s="6">
        <f t="shared" si="10"/>
        <v>837.83783783783781</v>
      </c>
      <c r="P106" s="6">
        <f t="shared" si="11"/>
        <v>888.22222222222229</v>
      </c>
      <c r="Q106" s="6">
        <f t="shared" si="12"/>
        <v>748.16666666666674</v>
      </c>
      <c r="R106" s="6">
        <f t="shared" si="13"/>
        <v>780.26666666666665</v>
      </c>
      <c r="T106" s="29"/>
    </row>
    <row r="107" spans="1:22" x14ac:dyDescent="0.25">
      <c r="A107" s="74"/>
      <c r="B107" s="71"/>
      <c r="C107" s="14" t="s">
        <v>35</v>
      </c>
      <c r="D107" s="6"/>
      <c r="E107" s="6">
        <f t="shared" si="0"/>
        <v>457.57608695652175</v>
      </c>
      <c r="F107" s="6">
        <f t="shared" si="1"/>
        <v>387.27272727272725</v>
      </c>
      <c r="G107" s="6">
        <f t="shared" si="2"/>
        <v>419.33333333333331</v>
      </c>
      <c r="H107" s="6">
        <f t="shared" si="3"/>
        <v>366.27906976744185</v>
      </c>
      <c r="I107" s="6">
        <f t="shared" si="4"/>
        <v>398.55555555555554</v>
      </c>
      <c r="J107" s="6">
        <f t="shared" si="5"/>
        <v>380.02941176470591</v>
      </c>
      <c r="K107" s="6">
        <f t="shared" si="6"/>
        <v>293.51898734177212</v>
      </c>
      <c r="L107" s="6">
        <f t="shared" si="7"/>
        <v>408.25333333333333</v>
      </c>
      <c r="M107" s="6">
        <f t="shared" si="8"/>
        <v>521.75675675675666</v>
      </c>
      <c r="N107" s="6">
        <f t="shared" si="9"/>
        <v>536.72727272727263</v>
      </c>
      <c r="O107" s="6">
        <f t="shared" si="10"/>
        <v>512.16216216216219</v>
      </c>
      <c r="P107" s="6">
        <f t="shared" si="11"/>
        <v>700</v>
      </c>
      <c r="Q107" s="6">
        <f t="shared" si="12"/>
        <v>765.71428571428578</v>
      </c>
      <c r="R107" s="6">
        <f t="shared" si="13"/>
        <v>1372.8</v>
      </c>
      <c r="T107" s="29"/>
    </row>
    <row r="108" spans="1:22" x14ac:dyDescent="0.25">
      <c r="A108" s="74"/>
      <c r="B108" s="72"/>
      <c r="C108" s="14" t="s">
        <v>36</v>
      </c>
      <c r="D108" s="6"/>
      <c r="E108" s="6">
        <f t="shared" si="0"/>
        <v>3.8695652173913042</v>
      </c>
      <c r="F108" s="6">
        <f t="shared" si="1"/>
        <v>4.545454545454545</v>
      </c>
      <c r="G108" s="6">
        <f t="shared" si="2"/>
        <v>8.5384615384615383</v>
      </c>
      <c r="H108" s="6">
        <f t="shared" si="3"/>
        <v>12.697674418604651</v>
      </c>
      <c r="I108" s="6">
        <f t="shared" si="4"/>
        <v>10.388888888888889</v>
      </c>
      <c r="J108" s="6">
        <f t="shared" si="5"/>
        <v>22.558823529411764</v>
      </c>
      <c r="K108" s="6">
        <f t="shared" si="6"/>
        <v>18.050632911392405</v>
      </c>
      <c r="L108" s="6">
        <f t="shared" si="7"/>
        <v>23.226666666666667</v>
      </c>
      <c r="M108" s="6">
        <f t="shared" si="8"/>
        <v>47.432432432432428</v>
      </c>
      <c r="N108" s="6">
        <f t="shared" si="9"/>
        <v>49.090909090909086</v>
      </c>
      <c r="O108" s="6">
        <f t="shared" si="10"/>
        <v>90.540540540540533</v>
      </c>
      <c r="P108" s="6">
        <f t="shared" si="11"/>
        <v>99.555555555555557</v>
      </c>
      <c r="Q108" s="6">
        <f t="shared" si="12"/>
        <v>54.238095238095241</v>
      </c>
      <c r="R108" s="6">
        <f t="shared" si="13"/>
        <v>56.711111111111109</v>
      </c>
      <c r="T108" s="29"/>
      <c r="V108" s="2" t="s">
        <v>76</v>
      </c>
    </row>
    <row r="109" spans="1:22" x14ac:dyDescent="0.25">
      <c r="A109" s="74"/>
      <c r="B109" s="55" t="s">
        <v>3</v>
      </c>
      <c r="C109" s="14" t="s">
        <v>29</v>
      </c>
      <c r="D109" s="6"/>
      <c r="E109" s="6">
        <f t="shared" si="0"/>
        <v>43.532608695652172</v>
      </c>
      <c r="F109" s="6">
        <f t="shared" si="1"/>
        <v>53.636363636363633</v>
      </c>
      <c r="G109" s="6">
        <f t="shared" si="2"/>
        <v>92.974358974358964</v>
      </c>
      <c r="H109" s="6">
        <f t="shared" si="3"/>
        <v>195.3488372093023</v>
      </c>
      <c r="I109" s="6">
        <f t="shared" si="4"/>
        <v>380.61111111111109</v>
      </c>
      <c r="J109" s="6">
        <f t="shared" si="5"/>
        <v>647.26470588235293</v>
      </c>
      <c r="K109" s="6">
        <f t="shared" si="6"/>
        <v>888.40506329113919</v>
      </c>
      <c r="L109" s="6">
        <f t="shared" si="7"/>
        <v>1496.3333333333333</v>
      </c>
      <c r="M109" s="6">
        <f t="shared" si="8"/>
        <v>2906.0270270270266</v>
      </c>
      <c r="N109" s="6">
        <f t="shared" si="9"/>
        <v>3164.7272727272725</v>
      </c>
      <c r="O109" s="6">
        <f t="shared" si="10"/>
        <v>3574.3243243243242</v>
      </c>
      <c r="P109" s="6">
        <f t="shared" si="11"/>
        <v>3980.6666666666665</v>
      </c>
      <c r="Q109" s="6">
        <f t="shared" si="12"/>
        <v>3525.4761904761908</v>
      </c>
      <c r="R109" s="6">
        <f t="shared" si="13"/>
        <v>4171.2</v>
      </c>
      <c r="T109" s="58" t="s">
        <v>71</v>
      </c>
      <c r="U109" t="str">
        <f t="shared" ref="U109:U114" si="14">C98</f>
        <v>1 bedroom</v>
      </c>
      <c r="V109" s="3">
        <f>SUM(E110:R110)+SUM(E122:R122)+SUM(E158:R158)</f>
        <v>1494.35573860165</v>
      </c>
    </row>
    <row r="110" spans="1:22" x14ac:dyDescent="0.25">
      <c r="A110" s="74"/>
      <c r="B110" s="56"/>
      <c r="C110" s="14" t="s">
        <v>5</v>
      </c>
      <c r="D110" s="6"/>
      <c r="E110" s="6">
        <f t="shared" si="0"/>
        <v>2.902173913043478</v>
      </c>
      <c r="F110" s="6">
        <f t="shared" si="1"/>
        <v>0.90909090909090906</v>
      </c>
      <c r="G110" s="6">
        <f t="shared" si="2"/>
        <v>8.5384615384615383</v>
      </c>
      <c r="H110" s="6">
        <f t="shared" si="3"/>
        <v>4.8837209302325579</v>
      </c>
      <c r="I110" s="6">
        <f t="shared" si="4"/>
        <v>14.166666666666666</v>
      </c>
      <c r="J110" s="6">
        <f t="shared" si="5"/>
        <v>19.088235294117649</v>
      </c>
      <c r="K110" s="6">
        <f t="shared" si="6"/>
        <v>21.974683544303797</v>
      </c>
      <c r="L110" s="6">
        <f t="shared" si="7"/>
        <v>44.666666666666664</v>
      </c>
      <c r="M110" s="6">
        <f t="shared" si="8"/>
        <v>59.027027027027017</v>
      </c>
      <c r="N110" s="6">
        <f t="shared" si="9"/>
        <v>88.36363636363636</v>
      </c>
      <c r="O110" s="6">
        <f t="shared" si="10"/>
        <v>105.4054054054054</v>
      </c>
      <c r="P110" s="6">
        <f t="shared" si="11"/>
        <v>141.55555555555557</v>
      </c>
      <c r="Q110" s="6">
        <f t="shared" si="12"/>
        <v>149.95238095238096</v>
      </c>
      <c r="R110" s="6">
        <f t="shared" si="13"/>
        <v>308.97777777777776</v>
      </c>
      <c r="T110" s="59"/>
      <c r="U110" t="str">
        <f t="shared" si="14"/>
        <v>2 bedrooms</v>
      </c>
      <c r="V110" s="3">
        <f>SUM(E111:R111)+SUM(E123:R123)+SUM(E159:R159)</f>
        <v>9318.06679556569</v>
      </c>
    </row>
    <row r="111" spans="1:22" x14ac:dyDescent="0.25">
      <c r="A111" s="74"/>
      <c r="B111" s="56"/>
      <c r="C111" s="14" t="s">
        <v>6</v>
      </c>
      <c r="D111" s="6"/>
      <c r="E111" s="6">
        <f t="shared" si="0"/>
        <v>11.608695652173912</v>
      </c>
      <c r="F111" s="6">
        <f t="shared" si="1"/>
        <v>20.90909090909091</v>
      </c>
      <c r="G111" s="6">
        <f t="shared" si="2"/>
        <v>22.769230769230766</v>
      </c>
      <c r="H111" s="6">
        <f t="shared" si="3"/>
        <v>39.069767441860463</v>
      </c>
      <c r="I111" s="6">
        <f t="shared" si="4"/>
        <v>76.5</v>
      </c>
      <c r="J111" s="6">
        <f t="shared" si="5"/>
        <v>133.61764705882354</v>
      </c>
      <c r="K111" s="6">
        <f t="shared" si="6"/>
        <v>141.26582278481013</v>
      </c>
      <c r="L111" s="6">
        <f t="shared" si="7"/>
        <v>269.78666666666663</v>
      </c>
      <c r="M111" s="6">
        <f t="shared" si="8"/>
        <v>597.64864864864853</v>
      </c>
      <c r="N111" s="6">
        <f t="shared" si="9"/>
        <v>682.90909090909088</v>
      </c>
      <c r="O111" s="6">
        <f t="shared" si="10"/>
        <v>925.67567567567562</v>
      </c>
      <c r="P111" s="6">
        <f t="shared" si="11"/>
        <v>1093.5555555555557</v>
      </c>
      <c r="Q111" s="6">
        <f t="shared" si="12"/>
        <v>1167.7142857142858</v>
      </c>
      <c r="R111" s="6">
        <f t="shared" si="13"/>
        <v>1566.3999999999999</v>
      </c>
      <c r="T111" s="59"/>
      <c r="U111" t="str">
        <f t="shared" si="14"/>
        <v>3 bedrooms</v>
      </c>
      <c r="V111" s="3">
        <f t="shared" ref="V111:V114" si="15">SUM(E112:R112)+SUM(E124:R124)+SUM(E160:R160)</f>
        <v>16377.316313881995</v>
      </c>
    </row>
    <row r="112" spans="1:22" x14ac:dyDescent="0.25">
      <c r="A112" s="74"/>
      <c r="B112" s="56"/>
      <c r="C112" s="14" t="s">
        <v>7</v>
      </c>
      <c r="D112" s="6"/>
      <c r="E112" s="6">
        <f t="shared" si="0"/>
        <v>19.34782608695652</v>
      </c>
      <c r="F112" s="6">
        <f t="shared" si="1"/>
        <v>18.18181818181818</v>
      </c>
      <c r="G112" s="6">
        <f t="shared" si="2"/>
        <v>36.051282051282051</v>
      </c>
      <c r="H112" s="6">
        <f t="shared" si="3"/>
        <v>84</v>
      </c>
      <c r="I112" s="6">
        <f t="shared" si="4"/>
        <v>152.05555555555554</v>
      </c>
      <c r="J112" s="6">
        <f t="shared" si="5"/>
        <v>275.91176470588238</v>
      </c>
      <c r="K112" s="6">
        <f t="shared" si="6"/>
        <v>386.91139240506328</v>
      </c>
      <c r="L112" s="6">
        <f t="shared" si="7"/>
        <v>667.31999999999994</v>
      </c>
      <c r="M112" s="6">
        <f t="shared" si="8"/>
        <v>1305.9729729729729</v>
      </c>
      <c r="N112" s="6">
        <f t="shared" si="9"/>
        <v>1420.3636363636363</v>
      </c>
      <c r="O112" s="6">
        <f t="shared" si="10"/>
        <v>1575.6756756756756</v>
      </c>
      <c r="P112" s="6">
        <f t="shared" si="11"/>
        <v>1793.5555555555557</v>
      </c>
      <c r="Q112" s="6">
        <f t="shared" si="12"/>
        <v>1520.2619047619048</v>
      </c>
      <c r="R112" s="6">
        <f t="shared" si="13"/>
        <v>1617.2444444444443</v>
      </c>
      <c r="T112" s="59"/>
      <c r="U112" t="str">
        <f t="shared" si="14"/>
        <v>4 bedrooms</v>
      </c>
      <c r="V112" s="3">
        <f t="shared" si="15"/>
        <v>7633.2522826991026</v>
      </c>
    </row>
    <row r="113" spans="1:28" x14ac:dyDescent="0.25">
      <c r="A113" s="74"/>
      <c r="B113" s="56"/>
      <c r="C113" s="14" t="s">
        <v>8</v>
      </c>
      <c r="D113" s="6"/>
      <c r="E113" s="6">
        <f t="shared" si="0"/>
        <v>7.7391304347826084</v>
      </c>
      <c r="F113" s="6">
        <f t="shared" si="1"/>
        <v>7.2727272727272725</v>
      </c>
      <c r="G113" s="6">
        <f t="shared" si="2"/>
        <v>15.179487179487179</v>
      </c>
      <c r="H113" s="6">
        <f t="shared" si="3"/>
        <v>40.046511627906973</v>
      </c>
      <c r="I113" s="6">
        <f t="shared" si="4"/>
        <v>90.666666666666657</v>
      </c>
      <c r="J113" s="6">
        <f t="shared" si="5"/>
        <v>130.14705882352942</v>
      </c>
      <c r="K113" s="6">
        <f t="shared" si="6"/>
        <v>233.87341772151899</v>
      </c>
      <c r="L113" s="6">
        <f t="shared" si="7"/>
        <v>360.01333333333332</v>
      </c>
      <c r="M113" s="6">
        <f t="shared" si="8"/>
        <v>701.99999999999989</v>
      </c>
      <c r="N113" s="6">
        <f t="shared" si="9"/>
        <v>729.81818181818176</v>
      </c>
      <c r="O113" s="6">
        <f t="shared" si="10"/>
        <v>750</v>
      </c>
      <c r="P113" s="6">
        <f t="shared" si="11"/>
        <v>768.44444444444446</v>
      </c>
      <c r="Q113" s="6">
        <f t="shared" si="12"/>
        <v>553.54761904761904</v>
      </c>
      <c r="R113" s="6">
        <f t="shared" si="13"/>
        <v>535.82222222222219</v>
      </c>
      <c r="T113" s="59"/>
      <c r="U113" t="str">
        <f t="shared" si="14"/>
        <v>5 bedrooms</v>
      </c>
      <c r="V113" s="3">
        <f t="shared" si="15"/>
        <v>1823.3756382108568</v>
      </c>
    </row>
    <row r="114" spans="1:28" x14ac:dyDescent="0.25">
      <c r="A114" s="74"/>
      <c r="B114" s="56"/>
      <c r="C114" s="14" t="s">
        <v>30</v>
      </c>
      <c r="D114" s="6"/>
      <c r="E114" s="6">
        <f t="shared" si="0"/>
        <v>1.9347826086956521</v>
      </c>
      <c r="F114" s="6">
        <f t="shared" si="1"/>
        <v>0.90909090909090906</v>
      </c>
      <c r="G114" s="6">
        <f t="shared" si="2"/>
        <v>6.6410256410256405</v>
      </c>
      <c r="H114" s="6">
        <f t="shared" si="3"/>
        <v>18.558139534883722</v>
      </c>
      <c r="I114" s="6">
        <f t="shared" si="4"/>
        <v>28.333333333333332</v>
      </c>
      <c r="J114" s="6">
        <f t="shared" si="5"/>
        <v>57.264705882352942</v>
      </c>
      <c r="K114" s="6">
        <f t="shared" si="6"/>
        <v>76.12658227848101</v>
      </c>
      <c r="L114" s="6">
        <f t="shared" si="7"/>
        <v>108.98666666666666</v>
      </c>
      <c r="M114" s="6">
        <f t="shared" si="8"/>
        <v>173.91891891891891</v>
      </c>
      <c r="N114" s="6">
        <f t="shared" si="9"/>
        <v>178.90909090909091</v>
      </c>
      <c r="O114" s="6">
        <f t="shared" si="10"/>
        <v>160.81081081081081</v>
      </c>
      <c r="P114" s="6">
        <f t="shared" si="11"/>
        <v>135.33333333333334</v>
      </c>
      <c r="Q114" s="6">
        <f t="shared" si="12"/>
        <v>92.523809523809533</v>
      </c>
      <c r="R114" s="6">
        <f t="shared" si="13"/>
        <v>109.51111111111111</v>
      </c>
      <c r="T114" s="59"/>
      <c r="U114" t="str">
        <f t="shared" si="14"/>
        <v>6 or more bedrooms</v>
      </c>
      <c r="V114" s="3">
        <f t="shared" si="15"/>
        <v>715.67855569939582</v>
      </c>
    </row>
    <row r="115" spans="1:28" x14ac:dyDescent="0.25">
      <c r="A115" s="74"/>
      <c r="B115" s="56"/>
      <c r="C115" s="14" t="s">
        <v>31</v>
      </c>
      <c r="D115" s="6"/>
      <c r="E115" s="6">
        <f t="shared" si="0"/>
        <v>0</v>
      </c>
      <c r="F115" s="6">
        <f t="shared" si="1"/>
        <v>5.4545454545454541</v>
      </c>
      <c r="G115" s="6">
        <f t="shared" si="2"/>
        <v>3.7948717948717947</v>
      </c>
      <c r="H115" s="6">
        <f t="shared" si="3"/>
        <v>8.7906976744186043</v>
      </c>
      <c r="I115" s="6">
        <f t="shared" si="4"/>
        <v>18.888888888888889</v>
      </c>
      <c r="J115" s="6">
        <f t="shared" si="5"/>
        <v>31.235294117647058</v>
      </c>
      <c r="K115" s="6">
        <f t="shared" si="6"/>
        <v>28.253164556962023</v>
      </c>
      <c r="L115" s="6">
        <f t="shared" si="7"/>
        <v>45.56</v>
      </c>
      <c r="M115" s="6">
        <f t="shared" si="8"/>
        <v>67.459459459459453</v>
      </c>
      <c r="N115" s="6">
        <f t="shared" si="9"/>
        <v>64.36363636363636</v>
      </c>
      <c r="O115" s="6">
        <f t="shared" si="10"/>
        <v>56.756756756756758</v>
      </c>
      <c r="P115" s="6">
        <f t="shared" si="11"/>
        <v>48.222222222222221</v>
      </c>
      <c r="Q115" s="6">
        <f t="shared" si="12"/>
        <v>41.476190476190482</v>
      </c>
      <c r="R115" s="6">
        <f t="shared" si="13"/>
        <v>33.24444444444444</v>
      </c>
      <c r="T115" s="60"/>
      <c r="U115" s="30" t="s">
        <v>40</v>
      </c>
      <c r="V115" s="31">
        <f>SUM(V109:V114)</f>
        <v>37362.045324658684</v>
      </c>
    </row>
    <row r="116" spans="1:28" x14ac:dyDescent="0.25">
      <c r="A116" s="74"/>
      <c r="B116" s="56"/>
      <c r="C116" s="14" t="s">
        <v>32</v>
      </c>
      <c r="D116" s="6"/>
      <c r="E116" s="6">
        <f t="shared" si="0"/>
        <v>9.6739130434782599</v>
      </c>
      <c r="F116" s="6">
        <f t="shared" si="1"/>
        <v>11.818181818181818</v>
      </c>
      <c r="G116" s="6">
        <f t="shared" si="2"/>
        <v>34.153846153846153</v>
      </c>
      <c r="H116" s="6">
        <f t="shared" si="3"/>
        <v>84</v>
      </c>
      <c r="I116" s="6">
        <f t="shared" si="4"/>
        <v>171.88888888888889</v>
      </c>
      <c r="J116" s="6">
        <f t="shared" si="5"/>
        <v>310.61764705882354</v>
      </c>
      <c r="K116" s="6">
        <f t="shared" si="6"/>
        <v>461.46835443037975</v>
      </c>
      <c r="L116" s="6">
        <f t="shared" si="7"/>
        <v>753.97333333333336</v>
      </c>
      <c r="M116" s="6">
        <f t="shared" si="8"/>
        <v>1539.9729729729729</v>
      </c>
      <c r="N116" s="6">
        <f t="shared" si="9"/>
        <v>1778.181818181818</v>
      </c>
      <c r="O116" s="6">
        <f t="shared" si="10"/>
        <v>1987.8378378378377</v>
      </c>
      <c r="P116" s="6">
        <f t="shared" si="11"/>
        <v>2230.6666666666665</v>
      </c>
      <c r="Q116" s="6">
        <f t="shared" si="12"/>
        <v>1914.2857142857144</v>
      </c>
      <c r="R116" s="6">
        <f t="shared" si="13"/>
        <v>2207.8222222222221</v>
      </c>
    </row>
    <row r="117" spans="1:28" x14ac:dyDescent="0.25">
      <c r="A117" s="74"/>
      <c r="B117" s="56"/>
      <c r="C117" s="14" t="s">
        <v>33</v>
      </c>
      <c r="D117" s="6"/>
      <c r="E117" s="6">
        <f t="shared" si="0"/>
        <v>11.608695652173912</v>
      </c>
      <c r="F117" s="6">
        <f t="shared" si="1"/>
        <v>17.272727272727273</v>
      </c>
      <c r="G117" s="6">
        <f t="shared" si="2"/>
        <v>21.820512820512821</v>
      </c>
      <c r="H117" s="6">
        <f t="shared" si="3"/>
        <v>50.790697674418603</v>
      </c>
      <c r="I117" s="6">
        <f t="shared" si="4"/>
        <v>99.166666666666657</v>
      </c>
      <c r="J117" s="6">
        <f t="shared" si="5"/>
        <v>157.91176470588235</v>
      </c>
      <c r="K117" s="6">
        <f t="shared" si="6"/>
        <v>214.25316455696202</v>
      </c>
      <c r="L117" s="6">
        <f t="shared" si="7"/>
        <v>342.14666666666665</v>
      </c>
      <c r="M117" s="6">
        <f t="shared" si="8"/>
        <v>655.62162162162156</v>
      </c>
      <c r="N117" s="6">
        <f t="shared" si="9"/>
        <v>669.81818181818176</v>
      </c>
      <c r="O117" s="6">
        <f t="shared" si="10"/>
        <v>729.72972972972968</v>
      </c>
      <c r="P117" s="6">
        <f t="shared" si="11"/>
        <v>773.11111111111109</v>
      </c>
      <c r="Q117" s="6">
        <f t="shared" si="12"/>
        <v>666.80952380952385</v>
      </c>
      <c r="R117" s="6">
        <f t="shared" si="13"/>
        <v>711.82222222222219</v>
      </c>
    </row>
    <row r="118" spans="1:28" x14ac:dyDescent="0.25">
      <c r="A118" s="74"/>
      <c r="B118" s="56"/>
      <c r="C118" s="14" t="s">
        <v>34</v>
      </c>
      <c r="D118" s="6"/>
      <c r="E118" s="6">
        <f t="shared" si="0"/>
        <v>13.543478260869565</v>
      </c>
      <c r="F118" s="6">
        <f t="shared" si="1"/>
        <v>14.545454545454545</v>
      </c>
      <c r="G118" s="6">
        <f t="shared" si="2"/>
        <v>12.333333333333332</v>
      </c>
      <c r="H118" s="6">
        <f t="shared" si="3"/>
        <v>41.023255813953483</v>
      </c>
      <c r="I118" s="6">
        <f t="shared" si="4"/>
        <v>77.444444444444443</v>
      </c>
      <c r="J118" s="6">
        <f t="shared" si="5"/>
        <v>140.55882352941177</v>
      </c>
      <c r="K118" s="6">
        <f t="shared" si="6"/>
        <v>171.08860759493669</v>
      </c>
      <c r="L118" s="6">
        <f t="shared" si="7"/>
        <v>311.77333333333331</v>
      </c>
      <c r="M118" s="6">
        <f t="shared" si="8"/>
        <v>535.45945945945937</v>
      </c>
      <c r="N118" s="6">
        <f t="shared" si="9"/>
        <v>499.63636363636363</v>
      </c>
      <c r="O118" s="6">
        <f t="shared" si="10"/>
        <v>579.72972972972968</v>
      </c>
      <c r="P118" s="6">
        <f t="shared" si="11"/>
        <v>595.77777777777783</v>
      </c>
      <c r="Q118" s="6">
        <f t="shared" si="12"/>
        <v>516.85714285714289</v>
      </c>
      <c r="R118" s="6">
        <f t="shared" si="13"/>
        <v>502.57777777777778</v>
      </c>
    </row>
    <row r="119" spans="1:28" x14ac:dyDescent="0.25">
      <c r="A119" s="74"/>
      <c r="B119" s="56"/>
      <c r="C119" s="14" t="s">
        <v>35</v>
      </c>
      <c r="D119" s="6"/>
      <c r="E119" s="6">
        <f t="shared" si="0"/>
        <v>5.8043478260869561</v>
      </c>
      <c r="F119" s="6">
        <f t="shared" si="1"/>
        <v>9.0909090909090899</v>
      </c>
      <c r="G119" s="6">
        <f t="shared" si="2"/>
        <v>21.820512820512821</v>
      </c>
      <c r="H119" s="6">
        <f t="shared" si="3"/>
        <v>13.674418604651162</v>
      </c>
      <c r="I119" s="6">
        <f t="shared" si="4"/>
        <v>24.555555555555554</v>
      </c>
      <c r="J119" s="6">
        <f t="shared" si="5"/>
        <v>25.161764705882355</v>
      </c>
      <c r="K119" s="6">
        <f t="shared" si="6"/>
        <v>30.60759493670886</v>
      </c>
      <c r="L119" s="6">
        <f t="shared" si="7"/>
        <v>70.573333333333338</v>
      </c>
      <c r="M119" s="6">
        <f t="shared" si="8"/>
        <v>135.97297297297297</v>
      </c>
      <c r="N119" s="6">
        <f t="shared" si="9"/>
        <v>175.63636363636363</v>
      </c>
      <c r="O119" s="6">
        <f t="shared" si="10"/>
        <v>193.24324324324323</v>
      </c>
      <c r="P119" s="6">
        <f t="shared" si="11"/>
        <v>281.55555555555554</v>
      </c>
      <c r="Q119" s="6">
        <f t="shared" si="12"/>
        <v>373.28571428571433</v>
      </c>
      <c r="R119" s="6">
        <f t="shared" si="13"/>
        <v>696.17777777777781</v>
      </c>
    </row>
    <row r="120" spans="1:28" x14ac:dyDescent="0.25">
      <c r="A120" s="74"/>
      <c r="B120" s="57"/>
      <c r="C120" s="14" t="s">
        <v>36</v>
      </c>
      <c r="D120" s="6"/>
      <c r="E120" s="6">
        <f t="shared" si="0"/>
        <v>2.902173913043478</v>
      </c>
      <c r="F120" s="6">
        <f t="shared" si="1"/>
        <v>0.90909090909090906</v>
      </c>
      <c r="G120" s="6">
        <f t="shared" si="2"/>
        <v>2.8461538461538458</v>
      </c>
      <c r="H120" s="6">
        <f t="shared" si="3"/>
        <v>5.8604651162790695</v>
      </c>
      <c r="I120" s="6">
        <f t="shared" si="4"/>
        <v>7.5555555555555554</v>
      </c>
      <c r="J120" s="6">
        <f t="shared" si="5"/>
        <v>13.014705882352942</v>
      </c>
      <c r="K120" s="6">
        <f t="shared" si="6"/>
        <v>10.987341772151899</v>
      </c>
      <c r="L120" s="6">
        <f t="shared" si="7"/>
        <v>17.866666666666667</v>
      </c>
      <c r="M120" s="6">
        <f t="shared" si="8"/>
        <v>38.999999999999993</v>
      </c>
      <c r="N120" s="6">
        <f t="shared" si="9"/>
        <v>41.454545454545453</v>
      </c>
      <c r="O120" s="6">
        <f t="shared" si="10"/>
        <v>83.783783783783775</v>
      </c>
      <c r="P120" s="6">
        <f t="shared" si="11"/>
        <v>99.555555555555557</v>
      </c>
      <c r="Q120" s="6">
        <f t="shared" si="12"/>
        <v>54.238095238095241</v>
      </c>
      <c r="R120" s="6">
        <f t="shared" si="13"/>
        <v>52.8</v>
      </c>
      <c r="V120" s="2" t="s">
        <v>76</v>
      </c>
      <c r="Y120" s="41" t="s">
        <v>77</v>
      </c>
      <c r="AB120" s="40" t="s">
        <v>85</v>
      </c>
    </row>
    <row r="121" spans="1:28" x14ac:dyDescent="0.25">
      <c r="A121" s="74"/>
      <c r="B121" s="55" t="s">
        <v>4</v>
      </c>
      <c r="C121" s="14" t="s">
        <v>29</v>
      </c>
      <c r="D121" s="6"/>
      <c r="E121" s="6">
        <f t="shared" si="0"/>
        <v>66.75</v>
      </c>
      <c r="F121" s="6">
        <f t="shared" si="1"/>
        <v>277.27272727272725</v>
      </c>
      <c r="G121" s="6">
        <f t="shared" si="2"/>
        <v>649.8717948717948</v>
      </c>
      <c r="H121" s="6">
        <f t="shared" si="3"/>
        <v>1117.3953488372092</v>
      </c>
      <c r="I121" s="6">
        <f t="shared" si="4"/>
        <v>1611.2222222222222</v>
      </c>
      <c r="J121" s="6">
        <f t="shared" si="5"/>
        <v>1822.0588235294117</v>
      </c>
      <c r="K121" s="6">
        <f t="shared" si="6"/>
        <v>1457.3924050632911</v>
      </c>
      <c r="L121" s="6">
        <f t="shared" si="7"/>
        <v>1306.9466666666667</v>
      </c>
      <c r="M121" s="6">
        <f t="shared" si="8"/>
        <v>1085.6756756756756</v>
      </c>
      <c r="N121" s="6">
        <f t="shared" si="9"/>
        <v>558.5454545454545</v>
      </c>
      <c r="O121" s="6">
        <f t="shared" si="10"/>
        <v>370.27027027027026</v>
      </c>
      <c r="P121" s="6">
        <f t="shared" si="11"/>
        <v>326.66666666666669</v>
      </c>
      <c r="Q121" s="6">
        <f t="shared" si="12"/>
        <v>268</v>
      </c>
      <c r="R121" s="6">
        <f t="shared" si="13"/>
        <v>209.24444444444444</v>
      </c>
      <c r="T121" s="67" t="s">
        <v>74</v>
      </c>
      <c r="U121" t="str">
        <f>C122</f>
        <v>1 bedroom</v>
      </c>
      <c r="V121" s="3">
        <f>V109+V145</f>
        <v>2513.8651976447372</v>
      </c>
      <c r="W121" s="5">
        <f>V121/V$127</f>
        <v>5.7833295189753893E-2</v>
      </c>
      <c r="Y121" s="3">
        <f>D30+D42+D66+D78</f>
        <v>2170</v>
      </c>
      <c r="Z121" s="5">
        <f>Y121/Y$127</f>
        <v>5.6766160043947994E-2</v>
      </c>
      <c r="AB121" s="5">
        <f>V121/Y121-1</f>
        <v>0.1584632247210771</v>
      </c>
    </row>
    <row r="122" spans="1:28" x14ac:dyDescent="0.25">
      <c r="A122" s="74"/>
      <c r="B122" s="56"/>
      <c r="C122" s="14" t="s">
        <v>5</v>
      </c>
      <c r="D122" s="6"/>
      <c r="E122" s="6">
        <f t="shared" si="0"/>
        <v>9.6739130434782599</v>
      </c>
      <c r="F122" s="6">
        <f t="shared" si="1"/>
        <v>34.545454545454547</v>
      </c>
      <c r="G122" s="6">
        <f t="shared" si="2"/>
        <v>34.153846153846153</v>
      </c>
      <c r="H122" s="6">
        <f t="shared" si="3"/>
        <v>26.372093023255815</v>
      </c>
      <c r="I122" s="6">
        <f t="shared" si="4"/>
        <v>31.166666666666664</v>
      </c>
      <c r="J122" s="6">
        <f t="shared" si="5"/>
        <v>36.441176470588239</v>
      </c>
      <c r="K122" s="6">
        <f t="shared" si="6"/>
        <v>18.050632911392405</v>
      </c>
      <c r="L122" s="6">
        <f t="shared" si="7"/>
        <v>46.453333333333333</v>
      </c>
      <c r="M122" s="6">
        <f t="shared" si="8"/>
        <v>27.405405405405403</v>
      </c>
      <c r="N122" s="6">
        <f t="shared" si="9"/>
        <v>12</v>
      </c>
      <c r="O122" s="6">
        <f t="shared" si="10"/>
        <v>18.918918918918919</v>
      </c>
      <c r="P122" s="6">
        <f t="shared" si="11"/>
        <v>9.3333333333333339</v>
      </c>
      <c r="Q122" s="6">
        <f t="shared" si="12"/>
        <v>17.547619047619047</v>
      </c>
      <c r="R122" s="6">
        <f t="shared" si="13"/>
        <v>23.466666666666665</v>
      </c>
      <c r="T122" s="68"/>
      <c r="U122" t="str">
        <f t="shared" ref="U122:U125" si="16">C123</f>
        <v>2 bedrooms</v>
      </c>
      <c r="V122" s="3">
        <f t="shared" ref="V122:V126" si="17">V110+V146</f>
        <v>11691.554082704262</v>
      </c>
      <c r="W122" s="5">
        <f t="shared" ref="W122:W126" si="18">V122/V$127</f>
        <v>0.26897269556279679</v>
      </c>
      <c r="Y122" s="3">
        <f t="shared" ref="Y122:Y126" si="19">D31+D43+D67+D79</f>
        <v>9817</v>
      </c>
      <c r="Z122" s="5">
        <f t="shared" ref="Z122:Z126" si="20">Y122/Y$127</f>
        <v>0.25680801527716013</v>
      </c>
      <c r="AB122" s="5">
        <f t="shared" ref="AB122:AB126" si="21">V122/Y122-1</f>
        <v>0.19094978941675289</v>
      </c>
    </row>
    <row r="123" spans="1:28" x14ac:dyDescent="0.25">
      <c r="A123" s="74"/>
      <c r="B123" s="56"/>
      <c r="C123" s="14" t="s">
        <v>6</v>
      </c>
      <c r="D123" s="6"/>
      <c r="E123" s="6">
        <f t="shared" si="0"/>
        <v>28.054347826086957</v>
      </c>
      <c r="F123" s="6">
        <f t="shared" si="1"/>
        <v>117.27272727272727</v>
      </c>
      <c r="G123" s="6">
        <f t="shared" si="2"/>
        <v>220.10256410256409</v>
      </c>
      <c r="H123" s="6">
        <f t="shared" si="3"/>
        <v>239.30232558139534</v>
      </c>
      <c r="I123" s="6">
        <f t="shared" si="4"/>
        <v>255.94444444444443</v>
      </c>
      <c r="J123" s="6">
        <f t="shared" si="5"/>
        <v>262.89705882352939</v>
      </c>
      <c r="K123" s="6">
        <f t="shared" si="6"/>
        <v>218.96202531645568</v>
      </c>
      <c r="L123" s="6">
        <f t="shared" si="7"/>
        <v>232.26666666666665</v>
      </c>
      <c r="M123" s="6">
        <f t="shared" si="8"/>
        <v>202.37837837837836</v>
      </c>
      <c r="N123" s="6">
        <f t="shared" si="9"/>
        <v>118.90909090909091</v>
      </c>
      <c r="O123" s="6">
        <f t="shared" si="10"/>
        <v>106.75675675675676</v>
      </c>
      <c r="P123" s="6">
        <f t="shared" si="11"/>
        <v>84</v>
      </c>
      <c r="Q123" s="6">
        <f t="shared" si="12"/>
        <v>90.928571428571431</v>
      </c>
      <c r="R123" s="6">
        <f t="shared" si="13"/>
        <v>66.48888888888888</v>
      </c>
      <c r="T123" s="68"/>
      <c r="U123" t="str">
        <f t="shared" si="16"/>
        <v>3 bedrooms</v>
      </c>
      <c r="V123" s="3">
        <f t="shared" si="17"/>
        <v>18427.927811269208</v>
      </c>
      <c r="W123" s="5">
        <f t="shared" si="18"/>
        <v>0.42394786715020205</v>
      </c>
      <c r="Y123" s="3">
        <f t="shared" si="19"/>
        <v>16273</v>
      </c>
      <c r="Z123" s="5">
        <f t="shared" si="20"/>
        <v>0.42569388128809482</v>
      </c>
      <c r="AB123" s="5">
        <f t="shared" si="21"/>
        <v>0.13242351203030833</v>
      </c>
    </row>
    <row r="124" spans="1:28" x14ac:dyDescent="0.25">
      <c r="A124" s="74"/>
      <c r="B124" s="56"/>
      <c r="C124" s="14" t="s">
        <v>7</v>
      </c>
      <c r="D124" s="6"/>
      <c r="E124" s="6">
        <f t="shared" si="0"/>
        <v>24.184782608695652</v>
      </c>
      <c r="F124" s="6">
        <f t="shared" si="1"/>
        <v>100.90909090909091</v>
      </c>
      <c r="G124" s="6">
        <f t="shared" si="2"/>
        <v>326.35897435897436</v>
      </c>
      <c r="H124" s="6">
        <f t="shared" si="3"/>
        <v>588</v>
      </c>
      <c r="I124" s="6">
        <f t="shared" si="4"/>
        <v>782</v>
      </c>
      <c r="J124" s="6">
        <f t="shared" si="5"/>
        <v>806.91176470588243</v>
      </c>
      <c r="K124" s="6">
        <f t="shared" si="6"/>
        <v>660.81012658227849</v>
      </c>
      <c r="L124" s="6">
        <f t="shared" si="7"/>
        <v>561.90666666666664</v>
      </c>
      <c r="M124" s="6">
        <f t="shared" si="8"/>
        <v>473.2702702702702</v>
      </c>
      <c r="N124" s="6">
        <f t="shared" si="9"/>
        <v>262.90909090909088</v>
      </c>
      <c r="O124" s="6">
        <f t="shared" si="10"/>
        <v>139.18918918918919</v>
      </c>
      <c r="P124" s="6">
        <f t="shared" si="11"/>
        <v>164.88888888888889</v>
      </c>
      <c r="Q124" s="6">
        <f t="shared" si="12"/>
        <v>106.88095238095239</v>
      </c>
      <c r="R124" s="6">
        <f t="shared" si="13"/>
        <v>86.044444444444437</v>
      </c>
      <c r="T124" s="68"/>
      <c r="U124" t="str">
        <f t="shared" si="16"/>
        <v>4 bedrooms</v>
      </c>
      <c r="V124" s="3">
        <f t="shared" si="17"/>
        <v>8103.8622905305911</v>
      </c>
      <c r="W124" s="5">
        <f t="shared" si="18"/>
        <v>0.18643523943307491</v>
      </c>
      <c r="Y124" s="3">
        <f t="shared" si="19"/>
        <v>7384</v>
      </c>
      <c r="Z124" s="5">
        <f t="shared" si="20"/>
        <v>0.19316190127396865</v>
      </c>
      <c r="AB124" s="5">
        <f t="shared" si="21"/>
        <v>9.7489475965681249E-2</v>
      </c>
    </row>
    <row r="125" spans="1:28" x14ac:dyDescent="0.25">
      <c r="A125" s="74"/>
      <c r="B125" s="56"/>
      <c r="C125" s="14" t="s">
        <v>8</v>
      </c>
      <c r="D125" s="6"/>
      <c r="E125" s="6">
        <f t="shared" si="0"/>
        <v>1.9347826086956521</v>
      </c>
      <c r="F125" s="6">
        <f t="shared" si="1"/>
        <v>21.818181818181817</v>
      </c>
      <c r="G125" s="6">
        <f t="shared" si="2"/>
        <v>58.820512820512818</v>
      </c>
      <c r="H125" s="6">
        <f t="shared" si="3"/>
        <v>210.97674418604652</v>
      </c>
      <c r="I125" s="6">
        <f t="shared" si="4"/>
        <v>410.83333333333331</v>
      </c>
      <c r="J125" s="6">
        <f t="shared" si="5"/>
        <v>537.94117647058829</v>
      </c>
      <c r="K125" s="6">
        <f t="shared" si="6"/>
        <v>419.87341772151899</v>
      </c>
      <c r="L125" s="6">
        <f t="shared" si="7"/>
        <v>326.95999999999998</v>
      </c>
      <c r="M125" s="6">
        <f t="shared" si="8"/>
        <v>282.48648648648646</v>
      </c>
      <c r="N125" s="6">
        <f t="shared" si="9"/>
        <v>116.72727272727272</v>
      </c>
      <c r="O125" s="6">
        <f t="shared" si="10"/>
        <v>77.027027027027032</v>
      </c>
      <c r="P125" s="6">
        <f t="shared" si="11"/>
        <v>54.444444444444443</v>
      </c>
      <c r="Q125" s="6">
        <f t="shared" si="12"/>
        <v>38.285714285714292</v>
      </c>
      <c r="R125" s="6">
        <f t="shared" si="13"/>
        <v>27.377777777777776</v>
      </c>
      <c r="T125" s="68"/>
      <c r="U125" t="str">
        <f t="shared" si="16"/>
        <v>5 bedrooms</v>
      </c>
      <c r="V125" s="3">
        <f t="shared" si="17"/>
        <v>1955.7349634478669</v>
      </c>
      <c r="W125" s="5">
        <f t="shared" si="18"/>
        <v>4.4993103671578577E-2</v>
      </c>
      <c r="Y125" s="3">
        <f t="shared" si="19"/>
        <v>1850</v>
      </c>
      <c r="Z125" s="5">
        <f t="shared" si="20"/>
        <v>4.8395113401522485E-2</v>
      </c>
      <c r="AB125" s="5">
        <f t="shared" si="21"/>
        <v>5.7154034296144296E-2</v>
      </c>
    </row>
    <row r="126" spans="1:28" x14ac:dyDescent="0.25">
      <c r="A126" s="74"/>
      <c r="B126" s="56"/>
      <c r="C126" s="14" t="s">
        <v>30</v>
      </c>
      <c r="D126" s="6"/>
      <c r="E126" s="6">
        <f t="shared" si="0"/>
        <v>0.96739130434782605</v>
      </c>
      <c r="F126" s="6">
        <f t="shared" si="1"/>
        <v>2.7272727272727271</v>
      </c>
      <c r="G126" s="6">
        <f t="shared" si="2"/>
        <v>7.5897435897435894</v>
      </c>
      <c r="H126" s="6">
        <f t="shared" si="3"/>
        <v>48.837209302325576</v>
      </c>
      <c r="I126" s="6">
        <f t="shared" si="4"/>
        <v>100.11111111111111</v>
      </c>
      <c r="J126" s="6">
        <f t="shared" si="5"/>
        <v>125.80882352941177</v>
      </c>
      <c r="K126" s="6">
        <f t="shared" si="6"/>
        <v>101.24050632911391</v>
      </c>
      <c r="L126" s="6">
        <f t="shared" si="7"/>
        <v>106.30666666666666</v>
      </c>
      <c r="M126" s="6">
        <f t="shared" si="8"/>
        <v>65.35135135135134</v>
      </c>
      <c r="N126" s="6">
        <f t="shared" si="9"/>
        <v>28.36363636363636</v>
      </c>
      <c r="O126" s="6">
        <f t="shared" si="10"/>
        <v>16.216216216216218</v>
      </c>
      <c r="P126" s="6">
        <f t="shared" si="11"/>
        <v>9.3333333333333339</v>
      </c>
      <c r="Q126" s="6">
        <f t="shared" si="12"/>
        <v>11.166666666666668</v>
      </c>
      <c r="R126" s="6">
        <f t="shared" si="13"/>
        <v>3.911111111111111</v>
      </c>
      <c r="T126" s="68"/>
      <c r="U126" t="str">
        <f>C127</f>
        <v>6 or more bedrooms</v>
      </c>
      <c r="V126" s="3">
        <f t="shared" si="17"/>
        <v>774.49408060092946</v>
      </c>
      <c r="W126" s="5">
        <f t="shared" si="18"/>
        <v>1.7817798992593635E-2</v>
      </c>
      <c r="Y126" s="3">
        <f t="shared" si="19"/>
        <v>733</v>
      </c>
      <c r="Z126" s="5">
        <f t="shared" si="20"/>
        <v>1.9174928715305937E-2</v>
      </c>
      <c r="AB126" s="5">
        <f t="shared" si="21"/>
        <v>5.6608568350517752E-2</v>
      </c>
    </row>
    <row r="127" spans="1:28" x14ac:dyDescent="0.25">
      <c r="A127" s="74"/>
      <c r="B127" s="56"/>
      <c r="C127" s="14" t="s">
        <v>31</v>
      </c>
      <c r="D127" s="6"/>
      <c r="E127" s="6">
        <f t="shared" si="0"/>
        <v>1.9347826086956521</v>
      </c>
      <c r="F127" s="6">
        <f t="shared" si="1"/>
        <v>0</v>
      </c>
      <c r="G127" s="6">
        <f t="shared" si="2"/>
        <v>2.8461538461538458</v>
      </c>
      <c r="H127" s="6">
        <f t="shared" si="3"/>
        <v>3.9069767441860463</v>
      </c>
      <c r="I127" s="6">
        <f t="shared" si="4"/>
        <v>31.166666666666664</v>
      </c>
      <c r="J127" s="6">
        <f t="shared" si="5"/>
        <v>52.058823529411768</v>
      </c>
      <c r="K127" s="6">
        <f t="shared" si="6"/>
        <v>38.455696202531641</v>
      </c>
      <c r="L127" s="6">
        <f t="shared" si="7"/>
        <v>33.053333333333335</v>
      </c>
      <c r="M127" s="6">
        <f t="shared" si="8"/>
        <v>34.783783783783782</v>
      </c>
      <c r="N127" s="6">
        <f t="shared" si="9"/>
        <v>19.636363636363633</v>
      </c>
      <c r="O127" s="6">
        <f t="shared" si="10"/>
        <v>12.162162162162161</v>
      </c>
      <c r="P127" s="6">
        <f t="shared" si="11"/>
        <v>4.666666666666667</v>
      </c>
      <c r="Q127" s="6">
        <f t="shared" si="12"/>
        <v>3.1904761904761907</v>
      </c>
      <c r="R127" s="6">
        <f t="shared" si="13"/>
        <v>1.9555555555555555</v>
      </c>
      <c r="T127" s="69"/>
      <c r="U127" s="30" t="s">
        <v>40</v>
      </c>
      <c r="V127" s="31">
        <f>SUM(V121:V126)</f>
        <v>43467.438426197601</v>
      </c>
      <c r="Y127" s="4">
        <f>SUM(Y121:Y126)</f>
        <v>38227</v>
      </c>
    </row>
    <row r="128" spans="1:28" x14ac:dyDescent="0.25">
      <c r="A128" s="74"/>
      <c r="B128" s="56"/>
      <c r="C128" s="14" t="s">
        <v>32</v>
      </c>
      <c r="D128" s="6"/>
      <c r="E128" s="6">
        <f t="shared" si="0"/>
        <v>6.7717391304347823</v>
      </c>
      <c r="F128" s="6">
        <f t="shared" si="1"/>
        <v>23.636363636363637</v>
      </c>
      <c r="G128" s="6">
        <f t="shared" si="2"/>
        <v>80.641025641025635</v>
      </c>
      <c r="H128" s="6">
        <f t="shared" si="3"/>
        <v>276.41860465116275</v>
      </c>
      <c r="I128" s="6">
        <f t="shared" si="4"/>
        <v>566.66666666666663</v>
      </c>
      <c r="J128" s="6">
        <f t="shared" si="5"/>
        <v>704.52941176470586</v>
      </c>
      <c r="K128" s="6">
        <f t="shared" si="6"/>
        <v>626.27848101265818</v>
      </c>
      <c r="L128" s="6">
        <f t="shared" si="7"/>
        <v>547.61333333333334</v>
      </c>
      <c r="M128" s="6">
        <f t="shared" si="8"/>
        <v>492.24324324324317</v>
      </c>
      <c r="N128" s="6">
        <f t="shared" si="9"/>
        <v>254.18181818181816</v>
      </c>
      <c r="O128" s="6">
        <f t="shared" si="10"/>
        <v>159.45945945945945</v>
      </c>
      <c r="P128" s="6">
        <f t="shared" si="11"/>
        <v>160.22222222222223</v>
      </c>
      <c r="Q128" s="6">
        <f t="shared" si="12"/>
        <v>106.88095238095239</v>
      </c>
      <c r="R128" s="6">
        <f t="shared" si="13"/>
        <v>105.6</v>
      </c>
    </row>
    <row r="129" spans="1:28" x14ac:dyDescent="0.25">
      <c r="A129" s="74"/>
      <c r="B129" s="56"/>
      <c r="C129" s="14" t="s">
        <v>33</v>
      </c>
      <c r="D129" s="6"/>
      <c r="E129" s="6">
        <f t="shared" si="0"/>
        <v>11.608695652173912</v>
      </c>
      <c r="F129" s="6">
        <f t="shared" si="1"/>
        <v>65.454545454545453</v>
      </c>
      <c r="G129" s="6">
        <f t="shared" si="2"/>
        <v>201.12820512820511</v>
      </c>
      <c r="H129" s="6">
        <f t="shared" si="3"/>
        <v>351.62790697674416</v>
      </c>
      <c r="I129" s="6">
        <f t="shared" si="4"/>
        <v>507.16666666666663</v>
      </c>
      <c r="J129" s="6">
        <f t="shared" si="5"/>
        <v>583.05882352941182</v>
      </c>
      <c r="K129" s="6">
        <f t="shared" si="6"/>
        <v>433.21518987341773</v>
      </c>
      <c r="L129" s="6">
        <f t="shared" si="7"/>
        <v>383.24</v>
      </c>
      <c r="M129" s="6">
        <f t="shared" si="8"/>
        <v>279.32432432432432</v>
      </c>
      <c r="N129" s="6">
        <f t="shared" si="9"/>
        <v>154.90909090909091</v>
      </c>
      <c r="O129" s="6">
        <f t="shared" si="10"/>
        <v>93.243243243243242</v>
      </c>
      <c r="P129" s="6">
        <f t="shared" si="11"/>
        <v>80.888888888888886</v>
      </c>
      <c r="Q129" s="6">
        <f t="shared" si="12"/>
        <v>67</v>
      </c>
      <c r="R129" s="6">
        <f t="shared" si="13"/>
        <v>43.022222222222219</v>
      </c>
    </row>
    <row r="130" spans="1:28" x14ac:dyDescent="0.25">
      <c r="A130" s="74"/>
      <c r="B130" s="56"/>
      <c r="C130" s="14" t="s">
        <v>34</v>
      </c>
      <c r="D130" s="6"/>
      <c r="E130" s="6">
        <f t="shared" si="0"/>
        <v>22.25</v>
      </c>
      <c r="F130" s="6">
        <f t="shared" si="1"/>
        <v>130</v>
      </c>
      <c r="G130" s="6">
        <f t="shared" si="2"/>
        <v>278.92307692307691</v>
      </c>
      <c r="H130" s="6">
        <f t="shared" si="3"/>
        <v>420</v>
      </c>
      <c r="I130" s="6">
        <f t="shared" si="4"/>
        <v>477.88888888888886</v>
      </c>
      <c r="J130" s="6">
        <f t="shared" si="5"/>
        <v>462.45588235294122</v>
      </c>
      <c r="K130" s="6">
        <f t="shared" si="6"/>
        <v>351.59493670886076</v>
      </c>
      <c r="L130" s="6">
        <f t="shared" si="7"/>
        <v>309.98666666666668</v>
      </c>
      <c r="M130" s="6">
        <f t="shared" si="8"/>
        <v>251.91891891891891</v>
      </c>
      <c r="N130" s="6">
        <f t="shared" si="9"/>
        <v>107.99999999999999</v>
      </c>
      <c r="O130" s="6">
        <f t="shared" si="10"/>
        <v>90.540540540540533</v>
      </c>
      <c r="P130" s="6">
        <f t="shared" si="11"/>
        <v>63.777777777777779</v>
      </c>
      <c r="Q130" s="6">
        <f t="shared" si="12"/>
        <v>59.023809523809526</v>
      </c>
      <c r="R130" s="6">
        <f t="shared" si="13"/>
        <v>31.288888888888888</v>
      </c>
    </row>
    <row r="131" spans="1:28" x14ac:dyDescent="0.25">
      <c r="A131" s="74"/>
      <c r="B131" s="56"/>
      <c r="C131" s="14" t="s">
        <v>35</v>
      </c>
      <c r="D131" s="6"/>
      <c r="E131" s="6">
        <f t="shared" si="0"/>
        <v>26.119565217391305</v>
      </c>
      <c r="F131" s="6">
        <f t="shared" si="1"/>
        <v>58.18181818181818</v>
      </c>
      <c r="G131" s="6">
        <f t="shared" si="2"/>
        <v>87.282051282051285</v>
      </c>
      <c r="H131" s="6">
        <f t="shared" si="3"/>
        <v>68.372093023255815</v>
      </c>
      <c r="I131" s="6">
        <f t="shared" si="4"/>
        <v>58.555555555555557</v>
      </c>
      <c r="J131" s="6">
        <f t="shared" si="5"/>
        <v>71.14705882352942</v>
      </c>
      <c r="K131" s="6">
        <f t="shared" si="6"/>
        <v>45.518987341772153</v>
      </c>
      <c r="L131" s="6">
        <f t="shared" si="7"/>
        <v>65.213333333333338</v>
      </c>
      <c r="M131" s="6">
        <f t="shared" si="8"/>
        <v>61.13513513513513</v>
      </c>
      <c r="N131" s="6">
        <f t="shared" si="9"/>
        <v>37.090909090909086</v>
      </c>
      <c r="O131" s="6">
        <f t="shared" si="10"/>
        <v>21.621621621621621</v>
      </c>
      <c r="P131" s="6">
        <f t="shared" si="11"/>
        <v>21.777777777777779</v>
      </c>
      <c r="Q131" s="6">
        <f t="shared" si="12"/>
        <v>35.095238095238095</v>
      </c>
      <c r="R131" s="6">
        <f t="shared" si="13"/>
        <v>29.333333333333332</v>
      </c>
    </row>
    <row r="132" spans="1:28" x14ac:dyDescent="0.25">
      <c r="A132" s="74"/>
      <c r="B132" s="57"/>
      <c r="C132" s="14" t="s">
        <v>36</v>
      </c>
      <c r="D132" s="6"/>
      <c r="E132" s="6">
        <f t="shared" si="0"/>
        <v>0</v>
      </c>
      <c r="F132" s="6">
        <f t="shared" si="1"/>
        <v>0</v>
      </c>
      <c r="G132" s="6">
        <f t="shared" si="2"/>
        <v>1.8974358974358974</v>
      </c>
      <c r="H132" s="6">
        <f t="shared" si="3"/>
        <v>0.97674418604651159</v>
      </c>
      <c r="I132" s="6">
        <f t="shared" si="4"/>
        <v>0.94444444444444442</v>
      </c>
      <c r="J132" s="6">
        <f t="shared" si="5"/>
        <v>0.86764705882352944</v>
      </c>
      <c r="K132" s="6">
        <f t="shared" si="6"/>
        <v>0.78481012658227844</v>
      </c>
      <c r="L132" s="6">
        <f t="shared" si="7"/>
        <v>0.89333333333333331</v>
      </c>
      <c r="M132" s="6">
        <f t="shared" si="8"/>
        <v>1.0540540540540539</v>
      </c>
      <c r="N132" s="6">
        <f t="shared" si="9"/>
        <v>4.3636363636363633</v>
      </c>
      <c r="O132" s="6">
        <f t="shared" si="10"/>
        <v>5.4054054054054053</v>
      </c>
      <c r="P132" s="6">
        <f t="shared" si="11"/>
        <v>0</v>
      </c>
      <c r="Q132" s="6">
        <f t="shared" si="12"/>
        <v>0</v>
      </c>
      <c r="R132" s="6">
        <f t="shared" si="13"/>
        <v>0</v>
      </c>
      <c r="V132" s="2" t="s">
        <v>76</v>
      </c>
      <c r="Y132" s="41" t="s">
        <v>77</v>
      </c>
      <c r="AB132" s="40" t="s">
        <v>85</v>
      </c>
    </row>
    <row r="133" spans="1:28" x14ac:dyDescent="0.25">
      <c r="A133" s="74"/>
      <c r="B133" s="76" t="s">
        <v>37</v>
      </c>
      <c r="C133" s="14" t="s">
        <v>29</v>
      </c>
      <c r="D133" s="6"/>
      <c r="E133" s="6">
        <f t="shared" si="0"/>
        <v>271.83695652173913</v>
      </c>
      <c r="F133" s="6">
        <f t="shared" si="1"/>
        <v>267.27272727272725</v>
      </c>
      <c r="G133" s="6">
        <f t="shared" si="2"/>
        <v>359.56410256410254</v>
      </c>
      <c r="H133" s="6">
        <f t="shared" si="3"/>
        <v>462</v>
      </c>
      <c r="I133" s="6">
        <f t="shared" si="4"/>
        <v>561</v>
      </c>
      <c r="J133" s="6">
        <f t="shared" si="5"/>
        <v>517.11764705882354</v>
      </c>
      <c r="K133" s="6">
        <f t="shared" si="6"/>
        <v>385.34177215189874</v>
      </c>
      <c r="L133" s="6">
        <f t="shared" si="7"/>
        <v>437.73333333333335</v>
      </c>
      <c r="M133" s="6">
        <f t="shared" si="8"/>
        <v>553.37837837837833</v>
      </c>
      <c r="N133" s="6">
        <f t="shared" si="9"/>
        <v>467.99999999999994</v>
      </c>
      <c r="O133" s="6">
        <f t="shared" si="10"/>
        <v>528.37837837837833</v>
      </c>
      <c r="P133" s="6">
        <f t="shared" si="11"/>
        <v>703.11111111111109</v>
      </c>
      <c r="Q133" s="6">
        <f t="shared" si="12"/>
        <v>558.33333333333337</v>
      </c>
      <c r="R133" s="6">
        <f t="shared" si="13"/>
        <v>809.6</v>
      </c>
      <c r="T133" s="61" t="s">
        <v>72</v>
      </c>
      <c r="U133" t="str">
        <f>C134</f>
        <v>1 bedroom</v>
      </c>
      <c r="V133" s="3">
        <f>SUM(E134:R134)</f>
        <v>2385.8916691750087</v>
      </c>
      <c r="W133" s="5">
        <f>V133/V$139</f>
        <v>0.34665216443224922</v>
      </c>
      <c r="Y133" s="3">
        <f>D54</f>
        <v>1902</v>
      </c>
      <c r="Z133" s="5">
        <f>Y133/Y$139</f>
        <v>0.30881636629322939</v>
      </c>
      <c r="AB133" s="5">
        <f>V133/Y133-1</f>
        <v>0.25441202375131899</v>
      </c>
    </row>
    <row r="134" spans="1:28" x14ac:dyDescent="0.25">
      <c r="A134" s="74"/>
      <c r="B134" s="77"/>
      <c r="C134" s="14" t="s">
        <v>5</v>
      </c>
      <c r="D134" s="6"/>
      <c r="E134" s="6">
        <f t="shared" si="0"/>
        <v>68.684782608695656</v>
      </c>
      <c r="F134" s="6">
        <f t="shared" si="1"/>
        <v>29.09090909090909</v>
      </c>
      <c r="G134" s="6">
        <f t="shared" si="2"/>
        <v>56.92307692307692</v>
      </c>
      <c r="H134" s="6">
        <f t="shared" si="3"/>
        <v>74.232558139534888</v>
      </c>
      <c r="I134" s="6">
        <f t="shared" si="4"/>
        <v>92.555555555555557</v>
      </c>
      <c r="J134" s="6">
        <f t="shared" si="5"/>
        <v>95.441176470588232</v>
      </c>
      <c r="K134" s="6">
        <f t="shared" si="6"/>
        <v>72.202531645569621</v>
      </c>
      <c r="L134" s="6">
        <f t="shared" si="7"/>
        <v>135.78666666666666</v>
      </c>
      <c r="M134" s="6">
        <f t="shared" si="8"/>
        <v>207.64864864864862</v>
      </c>
      <c r="N134" s="6">
        <f t="shared" si="9"/>
        <v>222.54545454545453</v>
      </c>
      <c r="O134" s="6">
        <f t="shared" si="10"/>
        <v>244.59459459459458</v>
      </c>
      <c r="P134" s="6">
        <f t="shared" si="11"/>
        <v>300.22222222222223</v>
      </c>
      <c r="Q134" s="6">
        <f t="shared" si="12"/>
        <v>295.11904761904765</v>
      </c>
      <c r="R134" s="6">
        <f t="shared" si="13"/>
        <v>490.84444444444443</v>
      </c>
      <c r="T134" s="62"/>
      <c r="U134" t="str">
        <f t="shared" ref="U134:U138" si="22">C135</f>
        <v>2 bedrooms</v>
      </c>
      <c r="V134" s="3">
        <f t="shared" ref="V134:V138" si="23">SUM(E135:R135)</f>
        <v>2324.3194393688232</v>
      </c>
      <c r="W134" s="5">
        <f t="shared" ref="W134:W138" si="24">V134/V$139</f>
        <v>0.3377061812566533</v>
      </c>
      <c r="Y134" s="3">
        <f t="shared" ref="Y134:Y138" si="25">D55</f>
        <v>2113</v>
      </c>
      <c r="Z134" s="5">
        <f t="shared" ref="Z134:Z138" si="26">Y134/Y$139</f>
        <v>0.34307517454132164</v>
      </c>
      <c r="AB134" s="5">
        <f t="shared" ref="AB134:AB138" si="27">V134/Y134-1</f>
        <v>0.10000919989059298</v>
      </c>
    </row>
    <row r="135" spans="1:28" x14ac:dyDescent="0.25">
      <c r="A135" s="74"/>
      <c r="B135" s="77"/>
      <c r="C135" s="14" t="s">
        <v>6</v>
      </c>
      <c r="D135" s="6"/>
      <c r="E135" s="6">
        <f t="shared" si="0"/>
        <v>161.55434782608694</v>
      </c>
      <c r="F135" s="6">
        <f t="shared" si="1"/>
        <v>162.72727272727272</v>
      </c>
      <c r="G135" s="6">
        <f t="shared" si="2"/>
        <v>159.38461538461539</v>
      </c>
      <c r="H135" s="6">
        <f t="shared" si="3"/>
        <v>157.25581395348837</v>
      </c>
      <c r="I135" s="6">
        <f t="shared" si="4"/>
        <v>183.22222222222223</v>
      </c>
      <c r="J135" s="6">
        <f t="shared" si="5"/>
        <v>152.70588235294119</v>
      </c>
      <c r="K135" s="6">
        <f t="shared" si="6"/>
        <v>120.86075949367088</v>
      </c>
      <c r="L135" s="6">
        <f t="shared" si="7"/>
        <v>111.66666666666666</v>
      </c>
      <c r="M135" s="6">
        <f t="shared" si="8"/>
        <v>161.27027027027026</v>
      </c>
      <c r="N135" s="6">
        <f t="shared" si="9"/>
        <v>140.72727272727272</v>
      </c>
      <c r="O135" s="6">
        <f t="shared" si="10"/>
        <v>168.91891891891891</v>
      </c>
      <c r="P135" s="6">
        <f t="shared" si="11"/>
        <v>238</v>
      </c>
      <c r="Q135" s="6">
        <f t="shared" si="12"/>
        <v>185.04761904761907</v>
      </c>
      <c r="R135" s="6">
        <f t="shared" si="13"/>
        <v>220.97777777777776</v>
      </c>
      <c r="T135" s="62"/>
      <c r="U135" t="str">
        <f t="shared" si="22"/>
        <v>3 bedrooms</v>
      </c>
      <c r="V135" s="3">
        <f t="shared" si="23"/>
        <v>2012.3707673188153</v>
      </c>
      <c r="W135" s="5">
        <f t="shared" si="24"/>
        <v>0.29238237894198543</v>
      </c>
      <c r="Y135" s="3">
        <f t="shared" si="25"/>
        <v>1983</v>
      </c>
      <c r="Z135" s="5">
        <f t="shared" si="26"/>
        <v>0.32196785192401361</v>
      </c>
      <c r="AB135" s="5">
        <f t="shared" si="27"/>
        <v>1.4811279535459132E-2</v>
      </c>
    </row>
    <row r="136" spans="1:28" x14ac:dyDescent="0.25">
      <c r="A136" s="74"/>
      <c r="B136" s="77"/>
      <c r="C136" s="14" t="s">
        <v>7</v>
      </c>
      <c r="D136" s="6"/>
      <c r="E136" s="6">
        <f t="shared" si="0"/>
        <v>35.793478260869563</v>
      </c>
      <c r="F136" s="6">
        <f t="shared" si="1"/>
        <v>68.181818181818173</v>
      </c>
      <c r="G136" s="6">
        <f t="shared" si="2"/>
        <v>129.97435897435898</v>
      </c>
      <c r="H136" s="6">
        <f t="shared" si="3"/>
        <v>213.90697674418604</v>
      </c>
      <c r="I136" s="6">
        <f t="shared" si="4"/>
        <v>263.5</v>
      </c>
      <c r="J136" s="6">
        <f t="shared" si="5"/>
        <v>245.54411764705884</v>
      </c>
      <c r="K136" s="6">
        <f t="shared" si="6"/>
        <v>177.36708860759492</v>
      </c>
      <c r="L136" s="6">
        <f t="shared" si="7"/>
        <v>178.66666666666666</v>
      </c>
      <c r="M136" s="6">
        <f t="shared" si="8"/>
        <v>173.91891891891891</v>
      </c>
      <c r="N136" s="6">
        <f t="shared" si="9"/>
        <v>99.272727272727266</v>
      </c>
      <c r="O136" s="6">
        <f t="shared" si="10"/>
        <v>108.1081081081081</v>
      </c>
      <c r="P136" s="6">
        <f t="shared" si="11"/>
        <v>150.88888888888889</v>
      </c>
      <c r="Q136" s="6">
        <f t="shared" si="12"/>
        <v>73.38095238095238</v>
      </c>
      <c r="R136" s="6">
        <f t="shared" si="13"/>
        <v>93.86666666666666</v>
      </c>
      <c r="T136" s="62"/>
      <c r="U136" t="str">
        <f t="shared" si="22"/>
        <v>4 bedrooms</v>
      </c>
      <c r="V136" s="3">
        <f t="shared" si="23"/>
        <v>129.91759678241615</v>
      </c>
      <c r="W136" s="5">
        <f t="shared" si="24"/>
        <v>1.8876052380883395E-2</v>
      </c>
      <c r="Y136" s="3">
        <f t="shared" si="25"/>
        <v>130</v>
      </c>
      <c r="Z136" s="5">
        <f t="shared" si="26"/>
        <v>2.1107322617308005E-2</v>
      </c>
      <c r="AB136" s="5">
        <f t="shared" si="27"/>
        <v>-6.3387090449107397E-4</v>
      </c>
    </row>
    <row r="137" spans="1:28" x14ac:dyDescent="0.25">
      <c r="A137" s="74"/>
      <c r="B137" s="77"/>
      <c r="C137" s="14" t="s">
        <v>8</v>
      </c>
      <c r="D137" s="6"/>
      <c r="E137" s="6">
        <f t="shared" si="0"/>
        <v>1.9347826086956521</v>
      </c>
      <c r="F137" s="6">
        <f t="shared" si="1"/>
        <v>5.4545454545454541</v>
      </c>
      <c r="G137" s="6">
        <f t="shared" si="2"/>
        <v>12.333333333333332</v>
      </c>
      <c r="H137" s="6">
        <f t="shared" si="3"/>
        <v>8.7906976744186043</v>
      </c>
      <c r="I137" s="6">
        <f t="shared" si="4"/>
        <v>19.833333333333332</v>
      </c>
      <c r="J137" s="6">
        <f t="shared" si="5"/>
        <v>19.955882352941178</v>
      </c>
      <c r="K137" s="6">
        <f t="shared" si="6"/>
        <v>13.341772151898734</v>
      </c>
      <c r="L137" s="6">
        <f t="shared" si="7"/>
        <v>8.9333333333333336</v>
      </c>
      <c r="M137" s="6">
        <f t="shared" si="8"/>
        <v>7.3783783783783772</v>
      </c>
      <c r="N137" s="6">
        <f t="shared" si="9"/>
        <v>5.4545454545454541</v>
      </c>
      <c r="O137" s="6">
        <f t="shared" si="10"/>
        <v>5.4054054054054053</v>
      </c>
      <c r="P137" s="6">
        <f t="shared" si="11"/>
        <v>14</v>
      </c>
      <c r="Q137" s="6">
        <f t="shared" si="12"/>
        <v>3.1904761904761907</v>
      </c>
      <c r="R137" s="6">
        <f t="shared" si="13"/>
        <v>3.911111111111111</v>
      </c>
      <c r="T137" s="62"/>
      <c r="U137" t="str">
        <f t="shared" si="22"/>
        <v>5 bedrooms</v>
      </c>
      <c r="V137" s="3">
        <f t="shared" si="23"/>
        <v>22.042914279496113</v>
      </c>
      <c r="W137" s="5">
        <f t="shared" si="24"/>
        <v>3.202670114533757E-3</v>
      </c>
      <c r="Y137" s="3">
        <f t="shared" si="25"/>
        <v>23</v>
      </c>
      <c r="Z137" s="5">
        <f t="shared" si="26"/>
        <v>3.7343724630621855E-3</v>
      </c>
      <c r="AB137" s="5">
        <f t="shared" si="27"/>
        <v>-4.1612422630603829E-2</v>
      </c>
    </row>
    <row r="138" spans="1:28" x14ac:dyDescent="0.25">
      <c r="A138" s="74"/>
      <c r="B138" s="77"/>
      <c r="C138" s="14" t="s">
        <v>30</v>
      </c>
      <c r="D138" s="6"/>
      <c r="E138" s="6">
        <f t="shared" si="0"/>
        <v>1.9347826086956521</v>
      </c>
      <c r="F138" s="6">
        <f t="shared" si="1"/>
        <v>1.8181818181818181</v>
      </c>
      <c r="G138" s="6">
        <f t="shared" si="2"/>
        <v>0.94871794871794868</v>
      </c>
      <c r="H138" s="6">
        <f t="shared" si="3"/>
        <v>7.8139534883720927</v>
      </c>
      <c r="I138" s="6">
        <f t="shared" si="4"/>
        <v>0.94444444444444442</v>
      </c>
      <c r="J138" s="6">
        <f t="shared" si="5"/>
        <v>3.4705882352941178</v>
      </c>
      <c r="K138" s="6">
        <f t="shared" si="6"/>
        <v>1.5696202531645569</v>
      </c>
      <c r="L138" s="6">
        <f t="shared" si="7"/>
        <v>0.89333333333333331</v>
      </c>
      <c r="M138" s="6">
        <f t="shared" si="8"/>
        <v>1.0540540540540539</v>
      </c>
      <c r="N138" s="6">
        <f t="shared" si="9"/>
        <v>0</v>
      </c>
      <c r="O138" s="6">
        <f t="shared" si="10"/>
        <v>0</v>
      </c>
      <c r="P138" s="6">
        <f t="shared" si="11"/>
        <v>0</v>
      </c>
      <c r="Q138" s="6">
        <f t="shared" si="12"/>
        <v>1.5952380952380953</v>
      </c>
      <c r="R138" s="6">
        <f t="shared" si="13"/>
        <v>0</v>
      </c>
      <c r="T138" s="62"/>
      <c r="U138" t="str">
        <f t="shared" si="22"/>
        <v>6 or more bedrooms</v>
      </c>
      <c r="V138" s="3">
        <f t="shared" si="23"/>
        <v>8.1253531792662219</v>
      </c>
      <c r="W138" s="5">
        <f t="shared" si="24"/>
        <v>1.1805528736948225E-3</v>
      </c>
      <c r="Y138" s="3">
        <f t="shared" si="25"/>
        <v>8</v>
      </c>
      <c r="Z138" s="5">
        <f t="shared" si="26"/>
        <v>1.298912161065108E-3</v>
      </c>
      <c r="AB138" s="5">
        <f t="shared" si="27"/>
        <v>1.5669147408277739E-2</v>
      </c>
    </row>
    <row r="139" spans="1:28" x14ac:dyDescent="0.25">
      <c r="A139" s="74"/>
      <c r="B139" s="77"/>
      <c r="C139" s="14" t="s">
        <v>31</v>
      </c>
      <c r="D139" s="6"/>
      <c r="E139" s="6">
        <f t="shared" si="0"/>
        <v>1.9347826086956521</v>
      </c>
      <c r="F139" s="6">
        <f t="shared" si="1"/>
        <v>0</v>
      </c>
      <c r="G139" s="6">
        <f t="shared" si="2"/>
        <v>0</v>
      </c>
      <c r="H139" s="6">
        <f t="shared" si="3"/>
        <v>0</v>
      </c>
      <c r="I139" s="6">
        <f t="shared" si="4"/>
        <v>0.94444444444444442</v>
      </c>
      <c r="J139" s="6">
        <f t="shared" si="5"/>
        <v>0</v>
      </c>
      <c r="K139" s="6">
        <f t="shared" si="6"/>
        <v>0</v>
      </c>
      <c r="L139" s="6">
        <f t="shared" si="7"/>
        <v>1.7866666666666666</v>
      </c>
      <c r="M139" s="6">
        <f t="shared" si="8"/>
        <v>2.1081081081081079</v>
      </c>
      <c r="N139" s="6">
        <f t="shared" si="9"/>
        <v>0</v>
      </c>
      <c r="O139" s="6">
        <f t="shared" si="10"/>
        <v>1.3513513513513513</v>
      </c>
      <c r="P139" s="6">
        <f t="shared" si="11"/>
        <v>0</v>
      </c>
      <c r="Q139" s="6">
        <f t="shared" si="12"/>
        <v>0</v>
      </c>
      <c r="R139" s="6">
        <f t="shared" si="13"/>
        <v>0</v>
      </c>
      <c r="T139" s="63"/>
      <c r="U139" s="30" t="s">
        <v>40</v>
      </c>
      <c r="V139" s="31">
        <f>SUM(V133:V138)</f>
        <v>6882.667740103826</v>
      </c>
      <c r="Y139" s="18">
        <f>SUM(Y133:Y138)</f>
        <v>6159</v>
      </c>
    </row>
    <row r="140" spans="1:28" x14ac:dyDescent="0.25">
      <c r="A140" s="74"/>
      <c r="B140" s="77"/>
      <c r="C140" s="14" t="s">
        <v>32</v>
      </c>
      <c r="D140" s="6"/>
      <c r="E140" s="6">
        <f t="shared" si="0"/>
        <v>3.8695652173913042</v>
      </c>
      <c r="F140" s="6">
        <f t="shared" si="1"/>
        <v>8.1818181818181817</v>
      </c>
      <c r="G140" s="6">
        <f t="shared" si="2"/>
        <v>9.4871794871794872</v>
      </c>
      <c r="H140" s="6">
        <f t="shared" si="3"/>
        <v>12.697674418604651</v>
      </c>
      <c r="I140" s="6">
        <f t="shared" si="4"/>
        <v>17</v>
      </c>
      <c r="J140" s="6">
        <f t="shared" si="5"/>
        <v>8.6764705882352935</v>
      </c>
      <c r="K140" s="6">
        <f t="shared" si="6"/>
        <v>10.987341772151899</v>
      </c>
      <c r="L140" s="6">
        <f t="shared" si="7"/>
        <v>20.546666666666667</v>
      </c>
      <c r="M140" s="6">
        <f t="shared" si="8"/>
        <v>25.297297297297295</v>
      </c>
      <c r="N140" s="6">
        <f t="shared" si="9"/>
        <v>10.909090909090908</v>
      </c>
      <c r="O140" s="6">
        <f t="shared" si="10"/>
        <v>9.4594594594594597</v>
      </c>
      <c r="P140" s="6">
        <f t="shared" si="11"/>
        <v>40.444444444444443</v>
      </c>
      <c r="Q140" s="6">
        <f t="shared" si="12"/>
        <v>11.166666666666668</v>
      </c>
      <c r="R140" s="6">
        <f t="shared" si="13"/>
        <v>21.511111111111109</v>
      </c>
    </row>
    <row r="141" spans="1:28" x14ac:dyDescent="0.25">
      <c r="A141" s="74"/>
      <c r="B141" s="77"/>
      <c r="C141" s="14" t="s">
        <v>33</v>
      </c>
      <c r="D141" s="6"/>
      <c r="E141" s="6">
        <f t="shared" si="0"/>
        <v>35.793478260869563</v>
      </c>
      <c r="F141" s="6">
        <f t="shared" si="1"/>
        <v>64.545454545454547</v>
      </c>
      <c r="G141" s="6">
        <f t="shared" si="2"/>
        <v>108.15384615384615</v>
      </c>
      <c r="H141" s="6">
        <f t="shared" si="3"/>
        <v>152.37209302325581</v>
      </c>
      <c r="I141" s="6">
        <f t="shared" si="4"/>
        <v>192.66666666666666</v>
      </c>
      <c r="J141" s="6">
        <f t="shared" si="5"/>
        <v>175.26470588235296</v>
      </c>
      <c r="K141" s="6">
        <f t="shared" si="6"/>
        <v>132.63291139240505</v>
      </c>
      <c r="L141" s="6">
        <f t="shared" si="7"/>
        <v>132.21333333333334</v>
      </c>
      <c r="M141" s="6">
        <f t="shared" si="8"/>
        <v>142.29729729729729</v>
      </c>
      <c r="N141" s="6">
        <f t="shared" si="9"/>
        <v>105.81818181818181</v>
      </c>
      <c r="O141" s="6">
        <f t="shared" si="10"/>
        <v>167.56756756756755</v>
      </c>
      <c r="P141" s="6">
        <f t="shared" si="11"/>
        <v>183.55555555555557</v>
      </c>
      <c r="Q141" s="6">
        <f t="shared" si="12"/>
        <v>161.11904761904762</v>
      </c>
      <c r="R141" s="6">
        <f t="shared" si="13"/>
        <v>146.66666666666666</v>
      </c>
    </row>
    <row r="142" spans="1:28" x14ac:dyDescent="0.25">
      <c r="A142" s="74"/>
      <c r="B142" s="77"/>
      <c r="C142" s="14" t="s">
        <v>34</v>
      </c>
      <c r="D142" s="6"/>
      <c r="E142" s="6">
        <f t="shared" si="0"/>
        <v>41.597826086956523</v>
      </c>
      <c r="F142" s="6">
        <f t="shared" si="1"/>
        <v>73.63636363636364</v>
      </c>
      <c r="G142" s="6">
        <f t="shared" si="2"/>
        <v>120.48717948717949</v>
      </c>
      <c r="H142" s="6">
        <f t="shared" si="3"/>
        <v>162.13953488372093</v>
      </c>
      <c r="I142" s="6">
        <f t="shared" si="4"/>
        <v>204</v>
      </c>
      <c r="J142" s="6">
        <f t="shared" si="5"/>
        <v>181.33823529411765</v>
      </c>
      <c r="K142" s="6">
        <f t="shared" si="6"/>
        <v>132.63291139240505</v>
      </c>
      <c r="L142" s="6">
        <f t="shared" si="7"/>
        <v>130.42666666666668</v>
      </c>
      <c r="M142" s="6">
        <f t="shared" si="8"/>
        <v>151.78378378378378</v>
      </c>
      <c r="N142" s="6">
        <f t="shared" si="9"/>
        <v>114.54545454545453</v>
      </c>
      <c r="O142" s="6">
        <f t="shared" si="10"/>
        <v>106.75675675675676</v>
      </c>
      <c r="P142" s="6">
        <f t="shared" si="11"/>
        <v>161.77777777777777</v>
      </c>
      <c r="Q142" s="6">
        <f t="shared" si="12"/>
        <v>100.5</v>
      </c>
      <c r="R142" s="6">
        <f t="shared" si="13"/>
        <v>148.62222222222221</v>
      </c>
    </row>
    <row r="143" spans="1:28" x14ac:dyDescent="0.25">
      <c r="A143" s="74"/>
      <c r="B143" s="77"/>
      <c r="C143" s="14" t="s">
        <v>35</v>
      </c>
      <c r="D143" s="6"/>
      <c r="E143" s="6">
        <f t="shared" si="0"/>
        <v>189.60869565217391</v>
      </c>
      <c r="F143" s="6">
        <f t="shared" si="1"/>
        <v>120.90909090909091</v>
      </c>
      <c r="G143" s="6">
        <f t="shared" si="2"/>
        <v>121.43589743589743</v>
      </c>
      <c r="H143" s="6">
        <f t="shared" si="3"/>
        <v>131.86046511627907</v>
      </c>
      <c r="I143" s="6">
        <f t="shared" si="4"/>
        <v>146.38888888888889</v>
      </c>
      <c r="J143" s="6">
        <f t="shared" si="5"/>
        <v>151.83823529411765</v>
      </c>
      <c r="K143" s="6">
        <f t="shared" si="6"/>
        <v>109.0886075949367</v>
      </c>
      <c r="L143" s="6">
        <f t="shared" si="7"/>
        <v>154.54666666666665</v>
      </c>
      <c r="M143" s="6">
        <f t="shared" si="8"/>
        <v>232.94594594594591</v>
      </c>
      <c r="N143" s="6">
        <f t="shared" si="9"/>
        <v>236.72727272727272</v>
      </c>
      <c r="O143" s="6">
        <f t="shared" si="10"/>
        <v>244.59459459459458</v>
      </c>
      <c r="P143" s="6">
        <f t="shared" si="11"/>
        <v>317.33333333333331</v>
      </c>
      <c r="Q143" s="6">
        <f t="shared" si="12"/>
        <v>285.54761904761909</v>
      </c>
      <c r="R143" s="6">
        <f t="shared" si="13"/>
        <v>492.8</v>
      </c>
    </row>
    <row r="144" spans="1:28" x14ac:dyDescent="0.25">
      <c r="A144" s="74"/>
      <c r="B144" s="78"/>
      <c r="C144" s="14" t="s">
        <v>36</v>
      </c>
      <c r="D144" s="6"/>
      <c r="E144" s="6">
        <f t="shared" si="0"/>
        <v>0.96739130434782605</v>
      </c>
      <c r="F144" s="6">
        <f t="shared" si="1"/>
        <v>0</v>
      </c>
      <c r="G144" s="6">
        <f t="shared" si="2"/>
        <v>0</v>
      </c>
      <c r="H144" s="6">
        <f t="shared" si="3"/>
        <v>2.9302325581395348</v>
      </c>
      <c r="I144" s="6">
        <f t="shared" si="4"/>
        <v>0.94444444444444442</v>
      </c>
      <c r="J144" s="6">
        <f t="shared" si="5"/>
        <v>0</v>
      </c>
      <c r="K144" s="6">
        <f t="shared" si="6"/>
        <v>0</v>
      </c>
      <c r="L144" s="6">
        <f t="shared" si="7"/>
        <v>0</v>
      </c>
      <c r="M144" s="6">
        <f t="shared" si="8"/>
        <v>1.0540540540540539</v>
      </c>
      <c r="N144" s="6">
        <f t="shared" si="9"/>
        <v>0</v>
      </c>
      <c r="O144" s="6">
        <f t="shared" si="10"/>
        <v>0</v>
      </c>
      <c r="P144" s="6">
        <f t="shared" si="11"/>
        <v>0</v>
      </c>
      <c r="Q144" s="6">
        <f t="shared" si="12"/>
        <v>0</v>
      </c>
      <c r="R144" s="6">
        <f t="shared" si="13"/>
        <v>0</v>
      </c>
      <c r="V144" s="2" t="s">
        <v>76</v>
      </c>
      <c r="Y144" s="41" t="s">
        <v>77</v>
      </c>
    </row>
    <row r="145" spans="1:26" x14ac:dyDescent="0.25">
      <c r="A145" s="74"/>
      <c r="B145" s="79" t="s">
        <v>38</v>
      </c>
      <c r="C145" s="14" t="s">
        <v>29</v>
      </c>
      <c r="D145" s="6"/>
      <c r="E145" s="6">
        <f t="shared" si="0"/>
        <v>386.95652173913044</v>
      </c>
      <c r="F145" s="6">
        <f t="shared" si="1"/>
        <v>524.5454545454545</v>
      </c>
      <c r="G145" s="6">
        <f t="shared" si="2"/>
        <v>591.05128205128199</v>
      </c>
      <c r="H145" s="6">
        <f t="shared" si="3"/>
        <v>647.58139534883719</v>
      </c>
      <c r="I145" s="6">
        <f t="shared" si="4"/>
        <v>702.66666666666663</v>
      </c>
      <c r="J145" s="6">
        <f t="shared" si="5"/>
        <v>609.08823529411768</v>
      </c>
      <c r="K145" s="6">
        <f t="shared" si="6"/>
        <v>420.65822784810126</v>
      </c>
      <c r="L145" s="6">
        <f t="shared" si="7"/>
        <v>437.73333333333335</v>
      </c>
      <c r="M145" s="6">
        <f t="shared" si="8"/>
        <v>442.70270270270265</v>
      </c>
      <c r="N145" s="6">
        <f t="shared" si="9"/>
        <v>328.36363636363632</v>
      </c>
      <c r="O145" s="6">
        <f t="shared" si="10"/>
        <v>256.75675675675677</v>
      </c>
      <c r="P145" s="6">
        <f t="shared" si="11"/>
        <v>258.22222222222223</v>
      </c>
      <c r="Q145" s="6">
        <f t="shared" si="12"/>
        <v>223.33333333333334</v>
      </c>
      <c r="R145" s="6">
        <f t="shared" si="13"/>
        <v>275.73333333333335</v>
      </c>
      <c r="T145" s="64" t="s">
        <v>73</v>
      </c>
      <c r="U145" t="str">
        <f>C146</f>
        <v>1 bedroom</v>
      </c>
      <c r="V145" s="3">
        <f>SUM(E146:R146)</f>
        <v>1019.5094590430874</v>
      </c>
      <c r="W145" s="5">
        <f>V145/V$151</f>
        <v>0.16698506420268219</v>
      </c>
      <c r="Y145" s="3">
        <f>D66</f>
        <v>1001</v>
      </c>
      <c r="Z145" s="5">
        <f>Y145/Y$151</f>
        <v>0.16428688659117019</v>
      </c>
    </row>
    <row r="146" spans="1:26" ht="15" customHeight="1" x14ac:dyDescent="0.25">
      <c r="A146" s="74"/>
      <c r="B146" s="80"/>
      <c r="C146" s="14" t="s">
        <v>5</v>
      </c>
      <c r="D146" s="6"/>
      <c r="E146" s="6">
        <f t="shared" si="0"/>
        <v>131.56521739130434</v>
      </c>
      <c r="F146" s="6">
        <f t="shared" si="1"/>
        <v>106.36363636363636</v>
      </c>
      <c r="G146" s="6">
        <f t="shared" si="2"/>
        <v>94.871794871794862</v>
      </c>
      <c r="H146" s="6">
        <f t="shared" si="3"/>
        <v>89.860465116279073</v>
      </c>
      <c r="I146" s="6">
        <f t="shared" si="4"/>
        <v>80.277777777777771</v>
      </c>
      <c r="J146" s="6">
        <f t="shared" si="5"/>
        <v>66.808823529411768</v>
      </c>
      <c r="K146" s="6">
        <f t="shared" si="6"/>
        <v>58.075949367088604</v>
      </c>
      <c r="L146" s="6">
        <f t="shared" si="7"/>
        <v>76.826666666666668</v>
      </c>
      <c r="M146" s="6">
        <f t="shared" si="8"/>
        <v>64.297297297297291</v>
      </c>
      <c r="N146" s="6">
        <f t="shared" si="9"/>
        <v>63.272727272727266</v>
      </c>
      <c r="O146" s="6">
        <f t="shared" si="10"/>
        <v>35.135135135135137</v>
      </c>
      <c r="P146" s="6">
        <f t="shared" si="11"/>
        <v>38.888888888888893</v>
      </c>
      <c r="Q146" s="6">
        <f t="shared" si="12"/>
        <v>52.642857142857146</v>
      </c>
      <c r="R146" s="6">
        <f t="shared" si="13"/>
        <v>60.62222222222222</v>
      </c>
      <c r="T146" s="65"/>
      <c r="U146" t="str">
        <f t="shared" ref="U146:U150" si="28">C147</f>
        <v>2 bedrooms</v>
      </c>
      <c r="V146" s="3">
        <f t="shared" ref="V146:V150" si="29">SUM(E147:R147)</f>
        <v>2373.4872871385724</v>
      </c>
      <c r="W146" s="5">
        <f t="shared" ref="W146:W150" si="30">V146/V$151</f>
        <v>0.38875257459512613</v>
      </c>
      <c r="Y146" s="3">
        <f t="shared" ref="Y146:Y150" si="31">D67</f>
        <v>2356</v>
      </c>
      <c r="Z146" s="5">
        <f t="shared" ref="Z146:Z150" si="32">Y146/Y$151</f>
        <v>0.38667323157721978</v>
      </c>
    </row>
    <row r="147" spans="1:26" x14ac:dyDescent="0.25">
      <c r="A147" s="74"/>
      <c r="B147" s="80"/>
      <c r="C147" s="14" t="s">
        <v>6</v>
      </c>
      <c r="D147" s="6"/>
      <c r="E147" s="6">
        <f t="shared" si="0"/>
        <v>180.90217391304347</v>
      </c>
      <c r="F147" s="6">
        <f t="shared" si="1"/>
        <v>254.54545454545453</v>
      </c>
      <c r="G147" s="6">
        <f t="shared" si="2"/>
        <v>263.74358974358972</v>
      </c>
      <c r="H147" s="6">
        <f t="shared" si="3"/>
        <v>235.3953488372093</v>
      </c>
      <c r="I147" s="6">
        <f t="shared" si="4"/>
        <v>228.55555555555554</v>
      </c>
      <c r="J147" s="6">
        <f t="shared" si="5"/>
        <v>208.23529411764707</v>
      </c>
      <c r="K147" s="6">
        <f t="shared" si="6"/>
        <v>157.74683544303798</v>
      </c>
      <c r="L147" s="6">
        <f t="shared" si="7"/>
        <v>154.54666666666665</v>
      </c>
      <c r="M147" s="6">
        <f t="shared" si="8"/>
        <v>151.78378378378378</v>
      </c>
      <c r="N147" s="6">
        <f t="shared" si="9"/>
        <v>126.54545454545453</v>
      </c>
      <c r="O147" s="6">
        <f t="shared" si="10"/>
        <v>91.891891891891888</v>
      </c>
      <c r="P147" s="6">
        <f t="shared" si="11"/>
        <v>91.777777777777786</v>
      </c>
      <c r="Q147" s="6">
        <f t="shared" si="12"/>
        <v>90.928571428571431</v>
      </c>
      <c r="R147" s="6">
        <f t="shared" si="13"/>
        <v>136.88888888888889</v>
      </c>
      <c r="T147" s="65"/>
      <c r="U147" t="str">
        <f t="shared" si="28"/>
        <v>3 bedrooms</v>
      </c>
      <c r="V147" s="3">
        <f t="shared" si="29"/>
        <v>2050.611497387215</v>
      </c>
      <c r="W147" s="5">
        <f t="shared" si="30"/>
        <v>0.33586887253342362</v>
      </c>
      <c r="Y147" s="3">
        <f t="shared" si="31"/>
        <v>2059</v>
      </c>
      <c r="Z147" s="5">
        <f t="shared" si="32"/>
        <v>0.33792877072049893</v>
      </c>
    </row>
    <row r="148" spans="1:26" x14ac:dyDescent="0.25">
      <c r="A148" s="74"/>
      <c r="B148" s="80"/>
      <c r="C148" s="14" t="s">
        <v>7</v>
      </c>
      <c r="D148" s="6"/>
      <c r="E148" s="6">
        <f t="shared" si="0"/>
        <v>59.010869565217391</v>
      </c>
      <c r="F148" s="6">
        <f t="shared" si="1"/>
        <v>136.36363636363635</v>
      </c>
      <c r="G148" s="6">
        <f t="shared" si="2"/>
        <v>184.05128205128204</v>
      </c>
      <c r="H148" s="6">
        <f t="shared" si="3"/>
        <v>252</v>
      </c>
      <c r="I148" s="6">
        <f t="shared" si="4"/>
        <v>286.16666666666669</v>
      </c>
      <c r="J148" s="6">
        <f t="shared" si="5"/>
        <v>232.52941176470588</v>
      </c>
      <c r="K148" s="6">
        <f t="shared" si="6"/>
        <v>144.40506329113924</v>
      </c>
      <c r="L148" s="6">
        <f t="shared" si="7"/>
        <v>156.33333333333334</v>
      </c>
      <c r="M148" s="6">
        <f t="shared" si="8"/>
        <v>170.75675675675674</v>
      </c>
      <c r="N148" s="6">
        <f t="shared" si="9"/>
        <v>99.272727272727266</v>
      </c>
      <c r="O148" s="6">
        <f t="shared" si="10"/>
        <v>102.70270270270269</v>
      </c>
      <c r="P148" s="6">
        <f t="shared" si="11"/>
        <v>105.77777777777779</v>
      </c>
      <c r="Q148" s="6">
        <f t="shared" si="12"/>
        <v>60.61904761904762</v>
      </c>
      <c r="R148" s="6">
        <f t="shared" si="13"/>
        <v>60.62222222222222</v>
      </c>
      <c r="T148" s="65"/>
      <c r="U148" t="str">
        <f t="shared" si="28"/>
        <v>4 bedrooms</v>
      </c>
      <c r="V148" s="3">
        <f t="shared" si="29"/>
        <v>470.61000783148847</v>
      </c>
      <c r="W148" s="5">
        <f t="shared" si="30"/>
        <v>7.7081033113636524E-2</v>
      </c>
      <c r="Y148" s="3">
        <f t="shared" si="31"/>
        <v>480</v>
      </c>
      <c r="Z148" s="5">
        <f t="shared" si="32"/>
        <v>7.8778926637124574E-2</v>
      </c>
    </row>
    <row r="149" spans="1:26" x14ac:dyDescent="0.25">
      <c r="A149" s="74"/>
      <c r="B149" s="80"/>
      <c r="C149" s="14" t="s">
        <v>8</v>
      </c>
      <c r="D149" s="6"/>
      <c r="E149" s="6">
        <f t="shared" si="0"/>
        <v>13.543478260869565</v>
      </c>
      <c r="F149" s="6">
        <f t="shared" si="1"/>
        <v>18.18181818181818</v>
      </c>
      <c r="G149" s="6">
        <f t="shared" si="2"/>
        <v>36.051282051282051</v>
      </c>
      <c r="H149" s="6">
        <f t="shared" si="3"/>
        <v>45.906976744186046</v>
      </c>
      <c r="I149" s="6">
        <f t="shared" si="4"/>
        <v>83.111111111111114</v>
      </c>
      <c r="J149" s="6">
        <f t="shared" si="5"/>
        <v>65.941176470588232</v>
      </c>
      <c r="K149" s="6">
        <f t="shared" si="6"/>
        <v>43.164556962025316</v>
      </c>
      <c r="L149" s="6">
        <f t="shared" si="7"/>
        <v>36.626666666666665</v>
      </c>
      <c r="M149" s="6">
        <f t="shared" si="8"/>
        <v>37.945945945945944</v>
      </c>
      <c r="N149" s="6">
        <f t="shared" si="9"/>
        <v>28.36363636363636</v>
      </c>
      <c r="O149" s="6">
        <f t="shared" si="10"/>
        <v>16.216216216216218</v>
      </c>
      <c r="P149" s="6">
        <f t="shared" si="11"/>
        <v>15.555555555555555</v>
      </c>
      <c r="Q149" s="6">
        <f t="shared" si="12"/>
        <v>14.357142857142858</v>
      </c>
      <c r="R149" s="6">
        <f t="shared" si="13"/>
        <v>15.644444444444444</v>
      </c>
      <c r="T149" s="65"/>
      <c r="U149" t="str">
        <f t="shared" si="28"/>
        <v>5 bedrooms</v>
      </c>
      <c r="V149" s="3">
        <f t="shared" si="29"/>
        <v>132.35932523701024</v>
      </c>
      <c r="W149" s="5">
        <f t="shared" si="30"/>
        <v>2.1679083236040633E-2</v>
      </c>
      <c r="Y149" s="3">
        <f t="shared" si="31"/>
        <v>138</v>
      </c>
      <c r="Z149" s="5">
        <f t="shared" si="32"/>
        <v>2.2648941408173313E-2</v>
      </c>
    </row>
    <row r="150" spans="1:26" x14ac:dyDescent="0.25">
      <c r="A150" s="74"/>
      <c r="B150" s="80"/>
      <c r="C150" s="14" t="s">
        <v>30</v>
      </c>
      <c r="D150" s="6"/>
      <c r="E150" s="6">
        <f t="shared" si="0"/>
        <v>0.96739130434782605</v>
      </c>
      <c r="F150" s="6">
        <f t="shared" si="1"/>
        <v>8.1818181818181817</v>
      </c>
      <c r="G150" s="6">
        <f t="shared" si="2"/>
        <v>11.384615384615383</v>
      </c>
      <c r="H150" s="6">
        <f t="shared" si="3"/>
        <v>15.627906976744185</v>
      </c>
      <c r="I150" s="6">
        <f t="shared" si="4"/>
        <v>17</v>
      </c>
      <c r="J150" s="6">
        <f t="shared" si="5"/>
        <v>23.426470588235293</v>
      </c>
      <c r="K150" s="6">
        <f t="shared" si="6"/>
        <v>13.341772151898734</v>
      </c>
      <c r="L150" s="6">
        <f t="shared" si="7"/>
        <v>11.613333333333333</v>
      </c>
      <c r="M150" s="6">
        <f t="shared" si="8"/>
        <v>11.594594594594593</v>
      </c>
      <c r="N150" s="6">
        <f t="shared" si="9"/>
        <v>4.3636363636363633</v>
      </c>
      <c r="O150" s="6">
        <f t="shared" si="10"/>
        <v>5.4054054054054053</v>
      </c>
      <c r="P150" s="6">
        <f t="shared" si="11"/>
        <v>4.666666666666667</v>
      </c>
      <c r="Q150" s="6">
        <f t="shared" si="12"/>
        <v>4.7857142857142865</v>
      </c>
      <c r="R150" s="6">
        <f t="shared" si="13"/>
        <v>0</v>
      </c>
      <c r="T150" s="65"/>
      <c r="U150" t="str">
        <f t="shared" si="28"/>
        <v>6 or more bedrooms</v>
      </c>
      <c r="V150" s="3">
        <f t="shared" si="29"/>
        <v>58.815524901533706</v>
      </c>
      <c r="W150" s="5">
        <f t="shared" si="30"/>
        <v>9.6333723190909423E-3</v>
      </c>
      <c r="Y150" s="3">
        <f t="shared" si="31"/>
        <v>59</v>
      </c>
      <c r="Z150" s="5">
        <f t="shared" si="32"/>
        <v>9.6832430658132275E-3</v>
      </c>
    </row>
    <row r="151" spans="1:26" x14ac:dyDescent="0.25">
      <c r="A151" s="74"/>
      <c r="B151" s="80"/>
      <c r="C151" s="14" t="s">
        <v>31</v>
      </c>
      <c r="D151" s="6"/>
      <c r="E151" s="6">
        <f t="shared" si="0"/>
        <v>0.96739130434782605</v>
      </c>
      <c r="F151" s="6">
        <f t="shared" si="1"/>
        <v>0.90909090909090906</v>
      </c>
      <c r="G151" s="6">
        <f t="shared" si="2"/>
        <v>0.94871794871794868</v>
      </c>
      <c r="H151" s="6">
        <f t="shared" si="3"/>
        <v>8.7906976744186043</v>
      </c>
      <c r="I151" s="6">
        <f t="shared" si="4"/>
        <v>7.5555555555555554</v>
      </c>
      <c r="J151" s="6">
        <f t="shared" si="5"/>
        <v>12.147058823529413</v>
      </c>
      <c r="K151" s="6">
        <f t="shared" si="6"/>
        <v>3.924050632911392</v>
      </c>
      <c r="L151" s="6">
        <f t="shared" si="7"/>
        <v>1.7866666666666666</v>
      </c>
      <c r="M151" s="6">
        <f t="shared" si="8"/>
        <v>6.3243243243243237</v>
      </c>
      <c r="N151" s="6">
        <f t="shared" si="9"/>
        <v>6.545454545454545</v>
      </c>
      <c r="O151" s="6">
        <f t="shared" si="10"/>
        <v>5.4054054054054053</v>
      </c>
      <c r="P151" s="6">
        <f t="shared" si="11"/>
        <v>1.5555555555555556</v>
      </c>
      <c r="Q151" s="6">
        <f t="shared" si="12"/>
        <v>0</v>
      </c>
      <c r="R151" s="6">
        <f t="shared" si="13"/>
        <v>1.9555555555555555</v>
      </c>
      <c r="T151" s="66"/>
      <c r="U151" s="30" t="s">
        <v>40</v>
      </c>
      <c r="V151" s="31">
        <f>SUM(V145:V150)</f>
        <v>6105.3931015389071</v>
      </c>
      <c r="Y151" s="4">
        <f>SUM(Y145:Y150)</f>
        <v>6093</v>
      </c>
    </row>
    <row r="152" spans="1:26" x14ac:dyDescent="0.25">
      <c r="A152" s="74"/>
      <c r="B152" s="80"/>
      <c r="C152" s="14" t="s">
        <v>32</v>
      </c>
      <c r="D152" s="6"/>
      <c r="E152" s="6">
        <f t="shared" si="0"/>
        <v>14.510869565217391</v>
      </c>
      <c r="F152" s="6">
        <f t="shared" si="1"/>
        <v>60.909090909090907</v>
      </c>
      <c r="G152" s="6">
        <f t="shared" si="2"/>
        <v>98.666666666666657</v>
      </c>
      <c r="H152" s="6">
        <f t="shared" si="3"/>
        <v>130.88372093023256</v>
      </c>
      <c r="I152" s="6">
        <f t="shared" si="4"/>
        <v>162.44444444444443</v>
      </c>
      <c r="J152" s="6">
        <f t="shared" si="5"/>
        <v>171.79411764705884</v>
      </c>
      <c r="K152" s="6">
        <f t="shared" si="6"/>
        <v>122.43037974683544</v>
      </c>
      <c r="L152" s="6">
        <f t="shared" si="7"/>
        <v>121.49333333333333</v>
      </c>
      <c r="M152" s="6">
        <f t="shared" si="8"/>
        <v>124.37837837837837</v>
      </c>
      <c r="N152" s="6">
        <f t="shared" si="9"/>
        <v>88.36363636363636</v>
      </c>
      <c r="O152" s="6">
        <f t="shared" si="10"/>
        <v>82.432432432432435</v>
      </c>
      <c r="P152" s="6">
        <f t="shared" si="11"/>
        <v>63.777777777777779</v>
      </c>
      <c r="Q152" s="6">
        <f t="shared" si="12"/>
        <v>52.642857142857146</v>
      </c>
      <c r="R152" s="6">
        <f t="shared" si="13"/>
        <v>76.266666666666666</v>
      </c>
    </row>
    <row r="153" spans="1:26" x14ac:dyDescent="0.25">
      <c r="A153" s="74"/>
      <c r="B153" s="80"/>
      <c r="C153" s="14" t="s">
        <v>33</v>
      </c>
      <c r="D153" s="6"/>
      <c r="E153" s="6">
        <f t="shared" si="0"/>
        <v>57.076086956521735</v>
      </c>
      <c r="F153" s="6">
        <f t="shared" si="1"/>
        <v>119.09090909090909</v>
      </c>
      <c r="G153" s="6">
        <f t="shared" si="2"/>
        <v>125.23076923076923</v>
      </c>
      <c r="H153" s="6">
        <f t="shared" si="3"/>
        <v>170.93023255813952</v>
      </c>
      <c r="I153" s="6">
        <f t="shared" si="4"/>
        <v>177.55555555555554</v>
      </c>
      <c r="J153" s="6">
        <f t="shared" si="5"/>
        <v>155.30882352941177</v>
      </c>
      <c r="K153" s="6">
        <f t="shared" si="6"/>
        <v>109.87341772151898</v>
      </c>
      <c r="L153" s="6">
        <f t="shared" si="7"/>
        <v>111.66666666666666</v>
      </c>
      <c r="M153" s="6">
        <f t="shared" si="8"/>
        <v>127.54054054054053</v>
      </c>
      <c r="N153" s="6">
        <f t="shared" si="9"/>
        <v>90.545454545454533</v>
      </c>
      <c r="O153" s="6">
        <f t="shared" si="10"/>
        <v>72.972972972972968</v>
      </c>
      <c r="P153" s="6">
        <f t="shared" si="11"/>
        <v>85.555555555555557</v>
      </c>
      <c r="Q153" s="6">
        <f t="shared" si="12"/>
        <v>63.80952380952381</v>
      </c>
      <c r="R153" s="6">
        <f t="shared" si="13"/>
        <v>50.844444444444441</v>
      </c>
    </row>
    <row r="154" spans="1:26" x14ac:dyDescent="0.25">
      <c r="A154" s="74"/>
      <c r="B154" s="80"/>
      <c r="C154" s="14" t="s">
        <v>34</v>
      </c>
      <c r="D154" s="6"/>
      <c r="E154" s="6">
        <f t="shared" si="0"/>
        <v>99.641304347826079</v>
      </c>
      <c r="F154" s="6">
        <f t="shared" si="1"/>
        <v>153.63636363636363</v>
      </c>
      <c r="G154" s="6">
        <f t="shared" si="2"/>
        <v>189.74358974358972</v>
      </c>
      <c r="H154" s="6">
        <f t="shared" si="3"/>
        <v>197.30232558139534</v>
      </c>
      <c r="I154" s="6">
        <f t="shared" si="4"/>
        <v>203.05555555555554</v>
      </c>
      <c r="J154" s="6">
        <f t="shared" si="5"/>
        <v>154.44117647058823</v>
      </c>
      <c r="K154" s="6">
        <f t="shared" si="6"/>
        <v>92.60759493670885</v>
      </c>
      <c r="L154" s="6">
        <f t="shared" si="7"/>
        <v>94.693333333333328</v>
      </c>
      <c r="M154" s="6">
        <f t="shared" si="8"/>
        <v>109.62162162162161</v>
      </c>
      <c r="N154" s="6">
        <f t="shared" si="9"/>
        <v>74.181818181818173</v>
      </c>
      <c r="O154" s="6">
        <f t="shared" si="10"/>
        <v>55.405405405405403</v>
      </c>
      <c r="P154" s="6">
        <f t="shared" si="11"/>
        <v>49.777777777777779</v>
      </c>
      <c r="Q154" s="6">
        <f t="shared" si="12"/>
        <v>52.642857142857146</v>
      </c>
      <c r="R154" s="6">
        <f t="shared" si="13"/>
        <v>48.888888888888886</v>
      </c>
    </row>
    <row r="155" spans="1:26" x14ac:dyDescent="0.25">
      <c r="A155" s="74"/>
      <c r="B155" s="80"/>
      <c r="C155" s="14" t="s">
        <v>35</v>
      </c>
      <c r="D155" s="6"/>
      <c r="E155" s="6">
        <f t="shared" si="0"/>
        <v>215.72826086956522</v>
      </c>
      <c r="F155" s="6">
        <f t="shared" si="1"/>
        <v>190</v>
      </c>
      <c r="G155" s="6">
        <f t="shared" si="2"/>
        <v>175.5128205128205</v>
      </c>
      <c r="H155" s="6">
        <f t="shared" si="3"/>
        <v>145.53488372093022</v>
      </c>
      <c r="I155" s="6">
        <f t="shared" si="4"/>
        <v>159.61111111111111</v>
      </c>
      <c r="J155" s="6">
        <f t="shared" si="5"/>
        <v>123.20588235294117</v>
      </c>
      <c r="K155" s="6">
        <f t="shared" si="6"/>
        <v>93.392405063291136</v>
      </c>
      <c r="L155" s="6">
        <f t="shared" si="7"/>
        <v>108.09333333333333</v>
      </c>
      <c r="M155" s="6">
        <f t="shared" si="8"/>
        <v>77.999999999999986</v>
      </c>
      <c r="N155" s="6">
        <f t="shared" si="9"/>
        <v>73.090909090909079</v>
      </c>
      <c r="O155" s="6">
        <f t="shared" si="10"/>
        <v>44.594594594594597</v>
      </c>
      <c r="P155" s="6">
        <f t="shared" si="11"/>
        <v>59.111111111111114</v>
      </c>
      <c r="Q155" s="6">
        <f t="shared" si="12"/>
        <v>54.238095238095241</v>
      </c>
      <c r="R155" s="6">
        <f t="shared" si="13"/>
        <v>97.777777777777771</v>
      </c>
    </row>
    <row r="156" spans="1:26" x14ac:dyDescent="0.25">
      <c r="A156" s="74"/>
      <c r="B156" s="81"/>
      <c r="C156" s="14" t="s">
        <v>36</v>
      </c>
      <c r="D156" s="6"/>
      <c r="E156" s="6">
        <f t="shared" si="0"/>
        <v>0</v>
      </c>
      <c r="F156" s="6">
        <f t="shared" si="1"/>
        <v>0.90909090909090906</v>
      </c>
      <c r="G156" s="6">
        <f t="shared" si="2"/>
        <v>1.8974358974358974</v>
      </c>
      <c r="H156" s="6">
        <f t="shared" si="3"/>
        <v>2.9302325581395348</v>
      </c>
      <c r="I156" s="6">
        <f t="shared" si="4"/>
        <v>0</v>
      </c>
      <c r="J156" s="6">
        <f t="shared" si="5"/>
        <v>4.3382352941176467</v>
      </c>
      <c r="K156" s="6">
        <f t="shared" si="6"/>
        <v>2.3544303797468356</v>
      </c>
      <c r="L156" s="6">
        <f t="shared" si="7"/>
        <v>1.7866666666666666</v>
      </c>
      <c r="M156" s="6">
        <f t="shared" si="8"/>
        <v>3.1621621621621618</v>
      </c>
      <c r="N156" s="6">
        <f t="shared" si="9"/>
        <v>2.1818181818181817</v>
      </c>
      <c r="O156" s="6">
        <f t="shared" si="10"/>
        <v>1.3513513513513513</v>
      </c>
      <c r="P156" s="6">
        <f t="shared" si="11"/>
        <v>0</v>
      </c>
      <c r="Q156" s="6">
        <f t="shared" si="12"/>
        <v>0</v>
      </c>
      <c r="R156" s="6">
        <f t="shared" si="13"/>
        <v>1.9555555555555555</v>
      </c>
    </row>
    <row r="157" spans="1:26" x14ac:dyDescent="0.25">
      <c r="A157" s="74"/>
      <c r="B157" s="55" t="s">
        <v>39</v>
      </c>
      <c r="C157" s="14" t="s">
        <v>29</v>
      </c>
      <c r="D157" s="6"/>
      <c r="E157" s="6">
        <f t="shared" si="0"/>
        <v>48.369565217391305</v>
      </c>
      <c r="F157" s="6">
        <f t="shared" si="1"/>
        <v>36.36363636363636</v>
      </c>
      <c r="G157" s="6">
        <f t="shared" si="2"/>
        <v>58.820512820512818</v>
      </c>
      <c r="H157" s="6">
        <f t="shared" si="3"/>
        <v>56.651162790697668</v>
      </c>
      <c r="I157" s="6">
        <f t="shared" si="4"/>
        <v>59.5</v>
      </c>
      <c r="J157" s="6">
        <f t="shared" si="5"/>
        <v>67.67647058823529</v>
      </c>
      <c r="K157" s="6">
        <f t="shared" si="6"/>
        <v>76.911392405063282</v>
      </c>
      <c r="L157" s="6">
        <f t="shared" si="7"/>
        <v>58.96</v>
      </c>
      <c r="M157" s="6">
        <f t="shared" si="8"/>
        <v>74.837837837837824</v>
      </c>
      <c r="N157" s="6">
        <f t="shared" si="9"/>
        <v>63.272727272727266</v>
      </c>
      <c r="O157" s="6">
        <f t="shared" si="10"/>
        <v>43.243243243243242</v>
      </c>
      <c r="P157" s="6">
        <f t="shared" si="11"/>
        <v>84</v>
      </c>
      <c r="Q157" s="6">
        <f t="shared" si="12"/>
        <v>119.64285714285715</v>
      </c>
      <c r="R157" s="6">
        <f t="shared" si="13"/>
        <v>265.95555555555552</v>
      </c>
    </row>
    <row r="158" spans="1:26" x14ac:dyDescent="0.25">
      <c r="A158" s="74"/>
      <c r="B158" s="56"/>
      <c r="C158" s="14" t="s">
        <v>5</v>
      </c>
      <c r="D158" s="6"/>
      <c r="E158" s="6">
        <f t="shared" si="0"/>
        <v>8.7065217391304337</v>
      </c>
      <c r="F158" s="6">
        <f t="shared" si="1"/>
        <v>6.3636363636363633</v>
      </c>
      <c r="G158" s="6">
        <f t="shared" si="2"/>
        <v>4.7435897435897436</v>
      </c>
      <c r="H158" s="6">
        <f t="shared" si="3"/>
        <v>4.8837209302325579</v>
      </c>
      <c r="I158" s="6">
        <f t="shared" si="4"/>
        <v>6.6111111111111107</v>
      </c>
      <c r="J158" s="6">
        <f t="shared" si="5"/>
        <v>5.2058823529411766</v>
      </c>
      <c r="K158" s="6">
        <f t="shared" si="6"/>
        <v>7.0632911392405058</v>
      </c>
      <c r="L158" s="6">
        <f t="shared" si="7"/>
        <v>7.1466666666666665</v>
      </c>
      <c r="M158" s="6">
        <f t="shared" si="8"/>
        <v>8.4324324324324316</v>
      </c>
      <c r="N158" s="6">
        <f t="shared" si="9"/>
        <v>12</v>
      </c>
      <c r="O158" s="6">
        <f t="shared" si="10"/>
        <v>6.7567567567567561</v>
      </c>
      <c r="P158" s="6">
        <f t="shared" si="11"/>
        <v>20.222222222222221</v>
      </c>
      <c r="Q158" s="6">
        <f t="shared" si="12"/>
        <v>25.523809523809526</v>
      </c>
      <c r="R158" s="6">
        <f t="shared" si="13"/>
        <v>54.755555555555553</v>
      </c>
    </row>
    <row r="159" spans="1:26" x14ac:dyDescent="0.25">
      <c r="A159" s="74"/>
      <c r="B159" s="56"/>
      <c r="C159" s="14" t="s">
        <v>6</v>
      </c>
      <c r="D159" s="6"/>
      <c r="E159" s="6">
        <f t="shared" si="0"/>
        <v>17.413043478260867</v>
      </c>
      <c r="F159" s="6">
        <f t="shared" si="1"/>
        <v>14.545454545454545</v>
      </c>
      <c r="G159" s="6">
        <f t="shared" si="2"/>
        <v>18.025641025641026</v>
      </c>
      <c r="H159" s="6">
        <f t="shared" si="3"/>
        <v>8.7906976744186043</v>
      </c>
      <c r="I159" s="6">
        <f t="shared" si="4"/>
        <v>9.4444444444444446</v>
      </c>
      <c r="J159" s="6">
        <f t="shared" si="5"/>
        <v>11.279411764705882</v>
      </c>
      <c r="K159" s="6">
        <f t="shared" si="6"/>
        <v>16.481012658227847</v>
      </c>
      <c r="L159" s="6">
        <f t="shared" si="7"/>
        <v>13.4</v>
      </c>
      <c r="M159" s="6">
        <f t="shared" si="8"/>
        <v>21.081081081081081</v>
      </c>
      <c r="N159" s="6">
        <f t="shared" si="9"/>
        <v>16.363636363636363</v>
      </c>
      <c r="O159" s="6">
        <f t="shared" si="10"/>
        <v>9.4594594594594597</v>
      </c>
      <c r="P159" s="6">
        <f t="shared" si="11"/>
        <v>29.555555555555557</v>
      </c>
      <c r="Q159" s="6">
        <f t="shared" si="12"/>
        <v>44.666666666666671</v>
      </c>
      <c r="R159" s="6">
        <f t="shared" si="13"/>
        <v>93.86666666666666</v>
      </c>
    </row>
    <row r="160" spans="1:26" x14ac:dyDescent="0.25">
      <c r="A160" s="74"/>
      <c r="B160" s="56"/>
      <c r="C160" s="14" t="s">
        <v>7</v>
      </c>
      <c r="D160" s="6"/>
      <c r="E160" s="6">
        <f t="shared" si="0"/>
        <v>16.445652173913043</v>
      </c>
      <c r="F160" s="6">
        <f t="shared" si="1"/>
        <v>10</v>
      </c>
      <c r="G160" s="6">
        <f t="shared" si="2"/>
        <v>29.410256410256409</v>
      </c>
      <c r="H160" s="6">
        <f t="shared" si="3"/>
        <v>31.255813953488371</v>
      </c>
      <c r="I160" s="6">
        <f t="shared" si="4"/>
        <v>31.166666666666664</v>
      </c>
      <c r="J160" s="6">
        <f t="shared" si="5"/>
        <v>32.102941176470587</v>
      </c>
      <c r="K160" s="6">
        <f t="shared" si="6"/>
        <v>30.60759493670886</v>
      </c>
      <c r="L160" s="6">
        <f t="shared" si="7"/>
        <v>24.12</v>
      </c>
      <c r="M160" s="6">
        <f t="shared" si="8"/>
        <v>27.405405405405403</v>
      </c>
      <c r="N160" s="6">
        <f t="shared" si="9"/>
        <v>24</v>
      </c>
      <c r="O160" s="6">
        <f t="shared" si="10"/>
        <v>14.864864864864865</v>
      </c>
      <c r="P160" s="6">
        <f t="shared" si="11"/>
        <v>26.444444444444446</v>
      </c>
      <c r="Q160" s="6">
        <f t="shared" si="12"/>
        <v>38.285714285714292</v>
      </c>
      <c r="R160" s="6">
        <f t="shared" si="13"/>
        <v>84.088888888888889</v>
      </c>
    </row>
    <row r="161" spans="1:29" x14ac:dyDescent="0.25">
      <c r="A161" s="74"/>
      <c r="B161" s="56"/>
      <c r="C161" s="14" t="s">
        <v>8</v>
      </c>
      <c r="D161" s="6"/>
      <c r="E161" s="6">
        <f t="shared" si="0"/>
        <v>1.9347826086956521</v>
      </c>
      <c r="F161" s="6">
        <f t="shared" si="1"/>
        <v>2.7272727272727271</v>
      </c>
      <c r="G161" s="6">
        <f t="shared" si="2"/>
        <v>5.6923076923076916</v>
      </c>
      <c r="H161" s="6">
        <f t="shared" si="3"/>
        <v>6.8372093023255811</v>
      </c>
      <c r="I161" s="6">
        <f t="shared" si="4"/>
        <v>7.5555555555555554</v>
      </c>
      <c r="J161" s="6">
        <f t="shared" si="5"/>
        <v>14.75</v>
      </c>
      <c r="K161" s="6">
        <f t="shared" si="6"/>
        <v>15.696202531645568</v>
      </c>
      <c r="L161" s="6">
        <f t="shared" si="7"/>
        <v>8.9333333333333336</v>
      </c>
      <c r="M161" s="6">
        <f t="shared" si="8"/>
        <v>10.54054054054054</v>
      </c>
      <c r="N161" s="6">
        <f t="shared" si="9"/>
        <v>7.6363636363636358</v>
      </c>
      <c r="O161" s="6">
        <f t="shared" si="10"/>
        <v>6.7567567567567561</v>
      </c>
      <c r="P161" s="6">
        <f t="shared" si="11"/>
        <v>6.2222222222222223</v>
      </c>
      <c r="Q161" s="6">
        <f t="shared" si="12"/>
        <v>6.3809523809523814</v>
      </c>
      <c r="R161" s="6">
        <f t="shared" si="13"/>
        <v>21.511111111111109</v>
      </c>
    </row>
    <row r="162" spans="1:29" x14ac:dyDescent="0.25">
      <c r="A162" s="74"/>
      <c r="B162" s="56"/>
      <c r="C162" s="14" t="s">
        <v>30</v>
      </c>
      <c r="D162" s="6"/>
      <c r="E162" s="6">
        <f t="shared" si="0"/>
        <v>0.96739130434782605</v>
      </c>
      <c r="F162" s="6">
        <f t="shared" si="1"/>
        <v>2.7272727272727271</v>
      </c>
      <c r="G162" s="6">
        <f t="shared" si="2"/>
        <v>0</v>
      </c>
      <c r="H162" s="6">
        <f t="shared" si="3"/>
        <v>2.9302325581395348</v>
      </c>
      <c r="I162" s="6">
        <f t="shared" si="4"/>
        <v>3.7777777777777777</v>
      </c>
      <c r="J162" s="6">
        <f t="shared" si="5"/>
        <v>3.4705882352941178</v>
      </c>
      <c r="K162" s="6">
        <f t="shared" si="6"/>
        <v>6.2784810126582276</v>
      </c>
      <c r="L162" s="6">
        <f t="shared" si="7"/>
        <v>4.4666666666666668</v>
      </c>
      <c r="M162" s="6">
        <f t="shared" si="8"/>
        <v>4.2162162162162158</v>
      </c>
      <c r="N162" s="6">
        <f t="shared" si="9"/>
        <v>2.1818181818181817</v>
      </c>
      <c r="O162" s="6">
        <f t="shared" si="10"/>
        <v>4.0540540540540544</v>
      </c>
      <c r="P162" s="6">
        <f t="shared" si="11"/>
        <v>1.5555555555555556</v>
      </c>
      <c r="Q162" s="6">
        <f t="shared" si="12"/>
        <v>3.1904761904761907</v>
      </c>
      <c r="R162" s="6">
        <f t="shared" si="13"/>
        <v>5.8666666666666663</v>
      </c>
    </row>
    <row r="163" spans="1:29" x14ac:dyDescent="0.25">
      <c r="A163" s="74"/>
      <c r="B163" s="56"/>
      <c r="C163" s="14" t="s">
        <v>31</v>
      </c>
      <c r="D163" s="6"/>
      <c r="E163" s="6">
        <f t="shared" ref="E163:E168" si="33">E83*$P$179</f>
        <v>2.902173913043478</v>
      </c>
      <c r="F163" s="6">
        <f t="shared" ref="F163:F168" si="34">F83*$P$180</f>
        <v>0</v>
      </c>
      <c r="G163" s="6">
        <f t="shared" ref="G163:G168" si="35">G83*$P$181</f>
        <v>0.94871794871794868</v>
      </c>
      <c r="H163" s="6">
        <f t="shared" ref="H163:H168" si="36">H83*$P$182</f>
        <v>1.9534883720930232</v>
      </c>
      <c r="I163" s="6">
        <f t="shared" ref="I163:I168" si="37">I83*$P$183</f>
        <v>0.94444444444444442</v>
      </c>
      <c r="J163" s="6">
        <f t="shared" ref="J163:J168" si="38">J83*$P$184</f>
        <v>0.86764705882352944</v>
      </c>
      <c r="K163" s="6">
        <f t="shared" ref="K163:K168" si="39">K83*$P$185</f>
        <v>0.78481012658227844</v>
      </c>
      <c r="L163" s="6">
        <f t="shared" ref="L163:L168" si="40">L83*$P$186</f>
        <v>0.89333333333333331</v>
      </c>
      <c r="M163" s="6">
        <f t="shared" ref="M163:M168" si="41">M83*$P$187</f>
        <v>3.1621621621621618</v>
      </c>
      <c r="N163" s="6">
        <f t="shared" ref="N163:N168" si="42">N83*$P$188</f>
        <v>1.0909090909090908</v>
      </c>
      <c r="O163" s="6">
        <f t="shared" ref="O163:O168" si="43">O83*$P$189</f>
        <v>1.3513513513513513</v>
      </c>
      <c r="P163" s="6">
        <f t="shared" ref="P163:P168" si="44">P83*$P$190</f>
        <v>0</v>
      </c>
      <c r="Q163" s="6">
        <f t="shared" ref="Q163:Q168" si="45">Q83*$P$191</f>
        <v>1.5952380952380953</v>
      </c>
      <c r="R163" s="6">
        <f t="shared" ref="R163:R168" si="46">R83*$P$194</f>
        <v>5.8666666666666663</v>
      </c>
    </row>
    <row r="164" spans="1:29" x14ac:dyDescent="0.25">
      <c r="A164" s="74"/>
      <c r="B164" s="56"/>
      <c r="C164" s="14" t="s">
        <v>32</v>
      </c>
      <c r="D164" s="6"/>
      <c r="E164" s="6">
        <f t="shared" si="33"/>
        <v>9.6739130434782599</v>
      </c>
      <c r="F164" s="6">
        <f t="shared" si="34"/>
        <v>14.545454545454545</v>
      </c>
      <c r="G164" s="6">
        <f t="shared" si="35"/>
        <v>18.974358974358974</v>
      </c>
      <c r="H164" s="6">
        <f t="shared" si="36"/>
        <v>29.302325581395348</v>
      </c>
      <c r="I164" s="6">
        <f t="shared" si="37"/>
        <v>24.555555555555554</v>
      </c>
      <c r="J164" s="6">
        <f t="shared" si="38"/>
        <v>27.764705882352942</v>
      </c>
      <c r="K164" s="6">
        <f t="shared" si="39"/>
        <v>36.101265822784811</v>
      </c>
      <c r="L164" s="6">
        <f t="shared" si="40"/>
        <v>26.8</v>
      </c>
      <c r="M164" s="6">
        <f t="shared" si="41"/>
        <v>32.67567567567567</v>
      </c>
      <c r="N164" s="6">
        <f t="shared" si="42"/>
        <v>32.727272727272727</v>
      </c>
      <c r="O164" s="6">
        <f t="shared" si="43"/>
        <v>16.216216216216218</v>
      </c>
      <c r="P164" s="6">
        <f t="shared" si="44"/>
        <v>18.666666666666668</v>
      </c>
      <c r="Q164" s="6">
        <f t="shared" si="45"/>
        <v>44.666666666666671</v>
      </c>
      <c r="R164" s="6">
        <f t="shared" si="46"/>
        <v>105.6</v>
      </c>
    </row>
    <row r="165" spans="1:29" x14ac:dyDescent="0.25">
      <c r="A165" s="74"/>
      <c r="B165" s="56"/>
      <c r="C165" s="14" t="s">
        <v>33</v>
      </c>
      <c r="D165" s="6"/>
      <c r="E165" s="6">
        <f t="shared" si="33"/>
        <v>9.6739130434782599</v>
      </c>
      <c r="F165" s="6">
        <f t="shared" si="34"/>
        <v>8.1818181818181817</v>
      </c>
      <c r="G165" s="6">
        <f t="shared" si="35"/>
        <v>18.025641025641026</v>
      </c>
      <c r="H165" s="6">
        <f t="shared" si="36"/>
        <v>14.651162790697674</v>
      </c>
      <c r="I165" s="6">
        <f t="shared" si="37"/>
        <v>18.888888888888889</v>
      </c>
      <c r="J165" s="6">
        <f t="shared" si="38"/>
        <v>21.691176470588236</v>
      </c>
      <c r="K165" s="6">
        <f t="shared" si="39"/>
        <v>16.481012658227847</v>
      </c>
      <c r="L165" s="6">
        <f t="shared" si="40"/>
        <v>14.293333333333333</v>
      </c>
      <c r="M165" s="6">
        <f t="shared" si="41"/>
        <v>18.972972972972972</v>
      </c>
      <c r="N165" s="6">
        <f t="shared" si="42"/>
        <v>12</v>
      </c>
      <c r="O165" s="6">
        <f t="shared" si="43"/>
        <v>13.513513513513512</v>
      </c>
      <c r="P165" s="6">
        <f t="shared" si="44"/>
        <v>28</v>
      </c>
      <c r="Q165" s="6">
        <f t="shared" si="45"/>
        <v>38.285714285714292</v>
      </c>
      <c r="R165" s="6">
        <f t="shared" si="46"/>
        <v>52.8</v>
      </c>
    </row>
    <row r="166" spans="1:29" x14ac:dyDescent="0.25">
      <c r="A166" s="74"/>
      <c r="B166" s="56"/>
      <c r="C166" s="14" t="s">
        <v>34</v>
      </c>
      <c r="D166" s="6"/>
      <c r="E166" s="6">
        <f t="shared" si="33"/>
        <v>8.7065217391304337</v>
      </c>
      <c r="F166" s="6">
        <f t="shared" si="34"/>
        <v>1.8181818181818181</v>
      </c>
      <c r="G166" s="6">
        <f t="shared" si="35"/>
        <v>6.6410256410256405</v>
      </c>
      <c r="H166" s="6">
        <f t="shared" si="36"/>
        <v>5.8604651162790695</v>
      </c>
      <c r="I166" s="6">
        <f t="shared" si="37"/>
        <v>5.6666666666666661</v>
      </c>
      <c r="J166" s="6">
        <f t="shared" si="38"/>
        <v>5.2058823529411766</v>
      </c>
      <c r="K166" s="6">
        <f t="shared" si="39"/>
        <v>5.4936708860759493</v>
      </c>
      <c r="L166" s="6">
        <f t="shared" si="40"/>
        <v>5.3599999999999994</v>
      </c>
      <c r="M166" s="6">
        <f t="shared" si="41"/>
        <v>6.3243243243243237</v>
      </c>
      <c r="N166" s="6">
        <f t="shared" si="42"/>
        <v>3.2727272727272725</v>
      </c>
      <c r="O166" s="6">
        <f t="shared" si="43"/>
        <v>5.4054054054054053</v>
      </c>
      <c r="P166" s="6">
        <f t="shared" si="44"/>
        <v>17.111111111111111</v>
      </c>
      <c r="Q166" s="6">
        <f t="shared" si="45"/>
        <v>19.142857142857146</v>
      </c>
      <c r="R166" s="6">
        <f t="shared" si="46"/>
        <v>48.888888888888886</v>
      </c>
    </row>
    <row r="167" spans="1:29" x14ac:dyDescent="0.25">
      <c r="A167" s="74"/>
      <c r="B167" s="56"/>
      <c r="C167" s="14" t="s">
        <v>35</v>
      </c>
      <c r="D167" s="6"/>
      <c r="E167" s="6">
        <f t="shared" si="33"/>
        <v>20.315217391304348</v>
      </c>
      <c r="F167" s="6">
        <f t="shared" si="34"/>
        <v>9.0909090909090899</v>
      </c>
      <c r="G167" s="6">
        <f t="shared" si="35"/>
        <v>13.282051282051281</v>
      </c>
      <c r="H167" s="6">
        <f t="shared" si="36"/>
        <v>6.8372093023255811</v>
      </c>
      <c r="I167" s="6">
        <f t="shared" si="37"/>
        <v>9.4444444444444446</v>
      </c>
      <c r="J167" s="6">
        <f t="shared" si="38"/>
        <v>8.6764705882352935</v>
      </c>
      <c r="K167" s="6">
        <f t="shared" si="39"/>
        <v>14.911392405063291</v>
      </c>
      <c r="L167" s="6">
        <f t="shared" si="40"/>
        <v>9.8266666666666662</v>
      </c>
      <c r="M167" s="6">
        <f t="shared" si="41"/>
        <v>13.702702702702702</v>
      </c>
      <c r="N167" s="6">
        <f t="shared" si="42"/>
        <v>14.18181818181818</v>
      </c>
      <c r="O167" s="6">
        <f t="shared" si="43"/>
        <v>8.1081081081081088</v>
      </c>
      <c r="P167" s="6">
        <f t="shared" si="44"/>
        <v>20.222222222222221</v>
      </c>
      <c r="Q167" s="6">
        <f t="shared" si="45"/>
        <v>17.547619047619047</v>
      </c>
      <c r="R167" s="6">
        <f t="shared" si="46"/>
        <v>56.711111111111109</v>
      </c>
    </row>
    <row r="168" spans="1:29" x14ac:dyDescent="0.25">
      <c r="A168" s="75"/>
      <c r="B168" s="57"/>
      <c r="C168" s="14" t="s">
        <v>36</v>
      </c>
      <c r="D168" s="6"/>
      <c r="E168" s="6">
        <f t="shared" si="33"/>
        <v>0</v>
      </c>
      <c r="F168" s="6">
        <f t="shared" si="34"/>
        <v>2.7272727272727271</v>
      </c>
      <c r="G168" s="6">
        <f t="shared" si="35"/>
        <v>1.8974358974358974</v>
      </c>
      <c r="H168" s="6">
        <f t="shared" si="36"/>
        <v>0</v>
      </c>
      <c r="I168" s="6">
        <f t="shared" si="37"/>
        <v>0.94444444444444442</v>
      </c>
      <c r="J168" s="6">
        <f t="shared" si="38"/>
        <v>4.3382352941176467</v>
      </c>
      <c r="K168" s="6">
        <f t="shared" si="39"/>
        <v>3.924050632911392</v>
      </c>
      <c r="L168" s="6">
        <f t="shared" si="40"/>
        <v>2.6799999999999997</v>
      </c>
      <c r="M168" s="6">
        <f t="shared" si="41"/>
        <v>3.1621621621621618</v>
      </c>
      <c r="N168" s="6">
        <f t="shared" si="42"/>
        <v>1.0909090909090908</v>
      </c>
      <c r="O168" s="6">
        <f t="shared" si="43"/>
        <v>0</v>
      </c>
      <c r="P168" s="6">
        <f t="shared" si="44"/>
        <v>0</v>
      </c>
      <c r="Q168" s="6">
        <f t="shared" si="45"/>
        <v>0</v>
      </c>
      <c r="R168" s="6">
        <f t="shared" si="46"/>
        <v>1.9555555555555555</v>
      </c>
    </row>
    <row r="170" spans="1:29" x14ac:dyDescent="0.25">
      <c r="A170" s="2" t="s">
        <v>81</v>
      </c>
    </row>
    <row r="171" spans="1:29" x14ac:dyDescent="0.25">
      <c r="A171" s="42" t="s">
        <v>80</v>
      </c>
    </row>
    <row r="172" spans="1:29" ht="15.75" thickBot="1" x14ac:dyDescent="0.3"/>
    <row r="173" spans="1:29" ht="45.75" x14ac:dyDescent="0.3">
      <c r="A173" t="s">
        <v>42</v>
      </c>
      <c r="B173" t="s">
        <v>43</v>
      </c>
      <c r="C173" s="16" t="s">
        <v>44</v>
      </c>
      <c r="D173" s="24" t="s">
        <v>82</v>
      </c>
      <c r="F173" s="43">
        <v>2021</v>
      </c>
      <c r="G173" s="24" t="s">
        <v>68</v>
      </c>
      <c r="I173" s="43">
        <v>2026</v>
      </c>
      <c r="J173" s="24" t="s">
        <v>68</v>
      </c>
      <c r="L173" s="43">
        <v>2031</v>
      </c>
      <c r="M173" s="24" t="s">
        <v>68</v>
      </c>
      <c r="O173" s="44">
        <v>2036</v>
      </c>
      <c r="P173" s="33" t="s">
        <v>68</v>
      </c>
    </row>
    <row r="174" spans="1:29" x14ac:dyDescent="0.25">
      <c r="A174" s="19" t="s">
        <v>45</v>
      </c>
      <c r="B174" s="19" t="s">
        <v>46</v>
      </c>
      <c r="C174" s="22" t="s">
        <v>47</v>
      </c>
      <c r="D174" s="6">
        <v>4300</v>
      </c>
      <c r="E174" s="6"/>
      <c r="F174" s="6">
        <v>4200</v>
      </c>
      <c r="G174" s="6"/>
      <c r="H174" s="6"/>
      <c r="I174" s="6">
        <v>4100</v>
      </c>
      <c r="J174" s="6"/>
      <c r="K174" s="6"/>
      <c r="L174" s="6">
        <v>4000</v>
      </c>
      <c r="M174" s="6"/>
      <c r="O174" s="34">
        <v>4000</v>
      </c>
      <c r="P174" s="35"/>
      <c r="Q174" s="6"/>
      <c r="R174" s="6"/>
      <c r="T174" s="6"/>
      <c r="U174" s="6"/>
      <c r="V174" s="6"/>
      <c r="W174" s="6"/>
      <c r="Y174" s="6"/>
      <c r="Z174" s="6"/>
      <c r="AA174" s="6"/>
      <c r="AB174" s="6"/>
      <c r="AC174" s="6"/>
    </row>
    <row r="175" spans="1:29" x14ac:dyDescent="0.25">
      <c r="A175" s="20" t="s">
        <v>45</v>
      </c>
      <c r="B175" s="21" t="s">
        <v>46</v>
      </c>
      <c r="C175" s="23" t="s">
        <v>48</v>
      </c>
      <c r="D175" s="6">
        <v>4900</v>
      </c>
      <c r="E175" s="6"/>
      <c r="F175" s="6">
        <v>4900</v>
      </c>
      <c r="G175" s="6"/>
      <c r="H175" s="6"/>
      <c r="I175" s="6">
        <v>4800</v>
      </c>
      <c r="J175" s="6"/>
      <c r="K175" s="6"/>
      <c r="L175" s="6">
        <v>4700</v>
      </c>
      <c r="M175" s="6"/>
      <c r="O175" s="34">
        <v>4600</v>
      </c>
      <c r="P175" s="35"/>
      <c r="Q175" s="6"/>
      <c r="R175" s="6"/>
      <c r="T175" s="6"/>
      <c r="U175" s="6"/>
      <c r="V175" s="6"/>
      <c r="W175" s="6"/>
      <c r="Y175" s="6"/>
      <c r="Z175" s="6"/>
      <c r="AA175" s="6"/>
      <c r="AB175" s="6"/>
      <c r="AC175" s="6"/>
    </row>
    <row r="176" spans="1:29" x14ac:dyDescent="0.25">
      <c r="A176" s="20" t="s">
        <v>45</v>
      </c>
      <c r="B176" s="21" t="s">
        <v>46</v>
      </c>
      <c r="C176" s="23" t="s">
        <v>49</v>
      </c>
      <c r="D176" s="6">
        <v>5300</v>
      </c>
      <c r="E176" s="6"/>
      <c r="F176" s="6">
        <v>5900</v>
      </c>
      <c r="G176" s="6"/>
      <c r="H176" s="6"/>
      <c r="I176" s="6">
        <v>5900</v>
      </c>
      <c r="J176" s="6"/>
      <c r="K176" s="6"/>
      <c r="L176" s="6">
        <v>5700</v>
      </c>
      <c r="M176" s="6"/>
      <c r="O176" s="34">
        <v>5700</v>
      </c>
      <c r="P176" s="35"/>
      <c r="Q176" s="6"/>
      <c r="R176" s="6"/>
      <c r="T176" s="6"/>
      <c r="U176" s="6"/>
      <c r="V176" s="6"/>
      <c r="W176" s="6"/>
      <c r="Y176" s="6"/>
      <c r="Z176" s="6"/>
      <c r="AA176" s="6"/>
      <c r="AB176" s="6"/>
      <c r="AC176" s="6"/>
    </row>
    <row r="177" spans="1:29" x14ac:dyDescent="0.25">
      <c r="A177" s="20" t="s">
        <v>45</v>
      </c>
      <c r="B177" s="21" t="s">
        <v>46</v>
      </c>
      <c r="C177" s="23" t="s">
        <v>50</v>
      </c>
      <c r="D177" s="6">
        <v>5400</v>
      </c>
      <c r="E177" s="6"/>
      <c r="F177" s="6">
        <v>5000</v>
      </c>
      <c r="G177" s="6"/>
      <c r="H177" s="6"/>
      <c r="I177" s="6">
        <v>5700</v>
      </c>
      <c r="J177" s="6"/>
      <c r="K177" s="6"/>
      <c r="L177" s="6">
        <v>5600</v>
      </c>
      <c r="M177" s="6"/>
      <c r="O177" s="34">
        <v>5500</v>
      </c>
      <c r="P177" s="35"/>
      <c r="Q177" s="6"/>
      <c r="R177" s="6"/>
      <c r="T177" s="6"/>
      <c r="U177" s="6"/>
      <c r="V177" s="6"/>
      <c r="W177" s="6"/>
      <c r="Y177" s="6"/>
      <c r="Z177" s="6"/>
      <c r="AA177" s="6"/>
      <c r="AB177" s="6"/>
      <c r="AC177" s="6"/>
    </row>
    <row r="178" spans="1:29" x14ac:dyDescent="0.25">
      <c r="A178" s="20" t="s">
        <v>45</v>
      </c>
      <c r="B178" s="21" t="s">
        <v>46</v>
      </c>
      <c r="C178" s="23" t="s">
        <v>51</v>
      </c>
      <c r="D178" s="6">
        <v>3800</v>
      </c>
      <c r="E178" s="6"/>
      <c r="F178" s="6">
        <v>3100</v>
      </c>
      <c r="G178" s="6"/>
      <c r="H178" s="6"/>
      <c r="I178" s="6">
        <v>2900</v>
      </c>
      <c r="J178" s="6"/>
      <c r="K178" s="6"/>
      <c r="L178" s="6">
        <v>3300</v>
      </c>
      <c r="M178" s="6"/>
      <c r="O178" s="34">
        <v>3400</v>
      </c>
      <c r="P178" s="35"/>
      <c r="Q178" s="6"/>
      <c r="R178" s="6"/>
      <c r="T178" s="6"/>
      <c r="U178" s="6"/>
      <c r="V178" s="6"/>
      <c r="W178" s="6"/>
      <c r="Y178" s="6"/>
      <c r="Z178" s="6"/>
      <c r="AA178" s="6"/>
      <c r="AB178" s="6"/>
      <c r="AC178" s="6"/>
    </row>
    <row r="179" spans="1:29" s="7" customFormat="1" x14ac:dyDescent="0.25">
      <c r="A179" s="25"/>
      <c r="B179" s="26"/>
      <c r="C179" s="27" t="s">
        <v>69</v>
      </c>
      <c r="D179" s="28">
        <f>SUM(D177:D178)</f>
        <v>9200</v>
      </c>
      <c r="E179" s="28"/>
      <c r="F179" s="28">
        <f>SUM(F177:F178)</f>
        <v>8100</v>
      </c>
      <c r="G179" s="25">
        <f>F179/$D179</f>
        <v>0.88043478260869568</v>
      </c>
      <c r="H179" s="28"/>
      <c r="I179" s="28">
        <f>SUM(I177:I178)</f>
        <v>8600</v>
      </c>
      <c r="J179" s="25">
        <f>I179/$D179</f>
        <v>0.93478260869565222</v>
      </c>
      <c r="K179" s="28"/>
      <c r="L179" s="28">
        <f>SUM(L177:L178)</f>
        <v>8900</v>
      </c>
      <c r="M179" s="25">
        <f>L179/$D179</f>
        <v>0.96739130434782605</v>
      </c>
      <c r="O179" s="36">
        <f>SUM(O177:O178)</f>
        <v>8900</v>
      </c>
      <c r="P179" s="37">
        <f>O179/$D179</f>
        <v>0.96739130434782605</v>
      </c>
      <c r="Q179" s="28"/>
      <c r="R179" s="28"/>
      <c r="T179" s="28"/>
      <c r="U179" s="28"/>
      <c r="V179" s="28"/>
      <c r="W179" s="28"/>
      <c r="Y179" s="28"/>
      <c r="Z179" s="28"/>
      <c r="AA179" s="28"/>
      <c r="AB179" s="28"/>
      <c r="AC179" s="28"/>
    </row>
    <row r="180" spans="1:29" x14ac:dyDescent="0.25">
      <c r="A180" s="20" t="s">
        <v>45</v>
      </c>
      <c r="B180" s="21" t="s">
        <v>46</v>
      </c>
      <c r="C180" s="23" t="s">
        <v>52</v>
      </c>
      <c r="D180" s="6">
        <v>4400</v>
      </c>
      <c r="E180" s="6"/>
      <c r="F180" s="6">
        <v>4100</v>
      </c>
      <c r="G180" s="25">
        <f t="shared" ref="G180:G194" si="47">F180/$D180</f>
        <v>0.93181818181818177</v>
      </c>
      <c r="H180" s="6"/>
      <c r="I180" s="6">
        <v>3700</v>
      </c>
      <c r="J180" s="25">
        <f t="shared" ref="J180:J194" si="48">I180/$D180</f>
        <v>0.84090909090909094</v>
      </c>
      <c r="K180" s="6"/>
      <c r="L180" s="6">
        <v>3500</v>
      </c>
      <c r="M180" s="25">
        <f t="shared" ref="M180:M194" si="49">L180/$D180</f>
        <v>0.79545454545454541</v>
      </c>
      <c r="O180" s="34">
        <v>4000</v>
      </c>
      <c r="P180" s="37">
        <f t="shared" ref="P180:P194" si="50">O180/$D180</f>
        <v>0.90909090909090906</v>
      </c>
      <c r="Q180" s="6"/>
      <c r="R180" s="6"/>
      <c r="T180" s="6"/>
      <c r="U180" s="6"/>
      <c r="V180" s="6"/>
      <c r="W180" s="6"/>
      <c r="Y180" s="6"/>
      <c r="Z180" s="6"/>
      <c r="AA180" s="6"/>
      <c r="AB180" s="6"/>
      <c r="AC180" s="6"/>
    </row>
    <row r="181" spans="1:29" x14ac:dyDescent="0.25">
      <c r="A181" s="20" t="s">
        <v>45</v>
      </c>
      <c r="B181" s="21" t="s">
        <v>46</v>
      </c>
      <c r="C181" s="23" t="s">
        <v>53</v>
      </c>
      <c r="D181" s="6">
        <v>3900</v>
      </c>
      <c r="E181" s="6"/>
      <c r="F181" s="6">
        <v>4500</v>
      </c>
      <c r="G181" s="25">
        <f t="shared" si="47"/>
        <v>1.1538461538461537</v>
      </c>
      <c r="H181" s="6"/>
      <c r="I181" s="6">
        <v>4200</v>
      </c>
      <c r="J181" s="25">
        <f t="shared" si="48"/>
        <v>1.0769230769230769</v>
      </c>
      <c r="K181" s="6"/>
      <c r="L181" s="6">
        <v>3800</v>
      </c>
      <c r="M181" s="25">
        <f t="shared" si="49"/>
        <v>0.97435897435897434</v>
      </c>
      <c r="O181" s="34">
        <v>3700</v>
      </c>
      <c r="P181" s="37">
        <f t="shared" si="50"/>
        <v>0.94871794871794868</v>
      </c>
      <c r="Q181" s="6"/>
      <c r="R181" s="6"/>
      <c r="T181" s="6"/>
      <c r="U181" s="6"/>
      <c r="V181" s="6"/>
      <c r="W181" s="6"/>
      <c r="Y181" s="6"/>
      <c r="Z181" s="6"/>
      <c r="AA181" s="6"/>
      <c r="AB181" s="6"/>
      <c r="AC181" s="6"/>
    </row>
    <row r="182" spans="1:29" x14ac:dyDescent="0.25">
      <c r="A182" s="20" t="s">
        <v>45</v>
      </c>
      <c r="B182" s="21" t="s">
        <v>46</v>
      </c>
      <c r="C182" s="23" t="s">
        <v>54</v>
      </c>
      <c r="D182" s="6">
        <v>4300</v>
      </c>
      <c r="E182" s="6"/>
      <c r="F182" s="6">
        <v>4300</v>
      </c>
      <c r="G182" s="25">
        <f t="shared" si="47"/>
        <v>1</v>
      </c>
      <c r="H182" s="6"/>
      <c r="I182" s="6">
        <v>4800</v>
      </c>
      <c r="J182" s="25">
        <f t="shared" si="48"/>
        <v>1.1162790697674418</v>
      </c>
      <c r="K182" s="6"/>
      <c r="L182" s="6">
        <v>4600</v>
      </c>
      <c r="M182" s="25">
        <f t="shared" si="49"/>
        <v>1.069767441860465</v>
      </c>
      <c r="O182" s="34">
        <v>4200</v>
      </c>
      <c r="P182" s="37">
        <f t="shared" si="50"/>
        <v>0.97674418604651159</v>
      </c>
      <c r="Q182" s="6"/>
      <c r="R182" s="6"/>
      <c r="T182" s="6"/>
      <c r="U182" s="6"/>
      <c r="V182" s="6"/>
      <c r="W182" s="6"/>
      <c r="Y182" s="6"/>
      <c r="Z182" s="6"/>
      <c r="AA182" s="6"/>
      <c r="AB182" s="6"/>
      <c r="AC182" s="6"/>
    </row>
    <row r="183" spans="1:29" x14ac:dyDescent="0.25">
      <c r="A183" s="20" t="s">
        <v>45</v>
      </c>
      <c r="B183" s="21" t="s">
        <v>46</v>
      </c>
      <c r="C183" s="23" t="s">
        <v>55</v>
      </c>
      <c r="D183" s="6">
        <v>5400</v>
      </c>
      <c r="E183" s="6"/>
      <c r="F183" s="6">
        <v>4900</v>
      </c>
      <c r="G183" s="25">
        <f t="shared" si="47"/>
        <v>0.90740740740740744</v>
      </c>
      <c r="H183" s="6"/>
      <c r="I183" s="6">
        <v>4900</v>
      </c>
      <c r="J183" s="25">
        <f t="shared" si="48"/>
        <v>0.90740740740740744</v>
      </c>
      <c r="K183" s="6"/>
      <c r="L183" s="6">
        <v>5400</v>
      </c>
      <c r="M183" s="25">
        <f t="shared" si="49"/>
        <v>1</v>
      </c>
      <c r="O183" s="34">
        <v>5100</v>
      </c>
      <c r="P183" s="37">
        <f t="shared" si="50"/>
        <v>0.94444444444444442</v>
      </c>
      <c r="Q183" s="6"/>
      <c r="R183" s="6"/>
      <c r="T183" s="6"/>
      <c r="U183" s="6"/>
      <c r="V183" s="6"/>
      <c r="W183" s="6"/>
      <c r="Y183" s="6"/>
      <c r="Z183" s="6"/>
      <c r="AA183" s="6"/>
      <c r="AB183" s="6"/>
      <c r="AC183" s="6"/>
    </row>
    <row r="184" spans="1:29" x14ac:dyDescent="0.25">
      <c r="A184" s="20" t="s">
        <v>45</v>
      </c>
      <c r="B184" s="21" t="s">
        <v>46</v>
      </c>
      <c r="C184" s="23" t="s">
        <v>56</v>
      </c>
      <c r="D184" s="6">
        <v>6800</v>
      </c>
      <c r="E184" s="6"/>
      <c r="F184" s="6">
        <v>5800</v>
      </c>
      <c r="G184" s="25">
        <f t="shared" si="47"/>
        <v>0.8529411764705882</v>
      </c>
      <c r="H184" s="6"/>
      <c r="I184" s="6">
        <v>5400</v>
      </c>
      <c r="J184" s="25">
        <f t="shared" si="48"/>
        <v>0.79411764705882348</v>
      </c>
      <c r="K184" s="6"/>
      <c r="L184" s="6">
        <v>5500</v>
      </c>
      <c r="M184" s="25">
        <f t="shared" si="49"/>
        <v>0.80882352941176472</v>
      </c>
      <c r="O184" s="34">
        <v>5900</v>
      </c>
      <c r="P184" s="37">
        <f t="shared" si="50"/>
        <v>0.86764705882352944</v>
      </c>
      <c r="Q184" s="6"/>
      <c r="R184" s="6"/>
      <c r="T184" s="6"/>
      <c r="U184" s="6"/>
      <c r="V184" s="6"/>
      <c r="W184" s="6"/>
      <c r="Y184" s="6"/>
      <c r="Z184" s="6"/>
      <c r="AA184" s="6"/>
      <c r="AB184" s="6"/>
      <c r="AC184" s="6"/>
    </row>
    <row r="185" spans="1:29" x14ac:dyDescent="0.25">
      <c r="A185" s="20" t="s">
        <v>45</v>
      </c>
      <c r="B185" s="21" t="s">
        <v>46</v>
      </c>
      <c r="C185" s="23" t="s">
        <v>57</v>
      </c>
      <c r="D185" s="6">
        <v>7900</v>
      </c>
      <c r="E185" s="6"/>
      <c r="F185" s="6">
        <v>7400</v>
      </c>
      <c r="G185" s="25">
        <f t="shared" si="47"/>
        <v>0.93670886075949367</v>
      </c>
      <c r="H185" s="6"/>
      <c r="I185" s="6">
        <v>6400</v>
      </c>
      <c r="J185" s="25">
        <f t="shared" si="48"/>
        <v>0.810126582278481</v>
      </c>
      <c r="K185" s="6"/>
      <c r="L185" s="6">
        <v>6000</v>
      </c>
      <c r="M185" s="25">
        <f t="shared" si="49"/>
        <v>0.759493670886076</v>
      </c>
      <c r="O185" s="34">
        <v>6200</v>
      </c>
      <c r="P185" s="37">
        <f t="shared" si="50"/>
        <v>0.78481012658227844</v>
      </c>
      <c r="Q185" s="6"/>
      <c r="R185" s="6"/>
      <c r="T185" s="6"/>
      <c r="U185" s="6"/>
      <c r="V185" s="6"/>
      <c r="W185" s="6"/>
      <c r="Y185" s="6"/>
      <c r="Z185" s="6"/>
      <c r="AA185" s="6"/>
      <c r="AB185" s="6"/>
      <c r="AC185" s="6"/>
    </row>
    <row r="186" spans="1:29" x14ac:dyDescent="0.25">
      <c r="A186" s="20" t="s">
        <v>45</v>
      </c>
      <c r="B186" s="21" t="s">
        <v>46</v>
      </c>
      <c r="C186" s="23" t="s">
        <v>58</v>
      </c>
      <c r="D186" s="6">
        <v>7500</v>
      </c>
      <c r="E186" s="6"/>
      <c r="F186" s="6">
        <v>8500</v>
      </c>
      <c r="G186" s="25">
        <f t="shared" si="47"/>
        <v>1.1333333333333333</v>
      </c>
      <c r="H186" s="6"/>
      <c r="I186" s="6">
        <v>8000</v>
      </c>
      <c r="J186" s="25">
        <f t="shared" si="48"/>
        <v>1.0666666666666667</v>
      </c>
      <c r="K186" s="6"/>
      <c r="L186" s="6">
        <v>7000</v>
      </c>
      <c r="M186" s="25">
        <f t="shared" si="49"/>
        <v>0.93333333333333335</v>
      </c>
      <c r="O186" s="34">
        <v>6700</v>
      </c>
      <c r="P186" s="37">
        <f t="shared" si="50"/>
        <v>0.89333333333333331</v>
      </c>
      <c r="Q186" s="6"/>
      <c r="R186" s="6"/>
      <c r="T186" s="6"/>
      <c r="U186" s="6"/>
      <c r="V186" s="6"/>
      <c r="W186" s="6"/>
      <c r="Y186" s="6"/>
      <c r="Z186" s="6"/>
      <c r="AA186" s="6"/>
      <c r="AB186" s="6"/>
      <c r="AC186" s="6"/>
    </row>
    <row r="187" spans="1:29" x14ac:dyDescent="0.25">
      <c r="A187" s="20" t="s">
        <v>45</v>
      </c>
      <c r="B187" s="21" t="s">
        <v>46</v>
      </c>
      <c r="C187" s="23" t="s">
        <v>59</v>
      </c>
      <c r="D187" s="6">
        <v>7400</v>
      </c>
      <c r="E187" s="6"/>
      <c r="F187" s="6">
        <v>8100</v>
      </c>
      <c r="G187" s="25">
        <f t="shared" si="47"/>
        <v>1.0945945945945945</v>
      </c>
      <c r="H187" s="6"/>
      <c r="I187" s="6">
        <v>9200</v>
      </c>
      <c r="J187" s="25">
        <f t="shared" si="48"/>
        <v>1.2432432432432432</v>
      </c>
      <c r="K187" s="6"/>
      <c r="L187" s="6">
        <v>8800</v>
      </c>
      <c r="M187" s="25">
        <f t="shared" si="49"/>
        <v>1.1891891891891893</v>
      </c>
      <c r="O187" s="34">
        <v>7800</v>
      </c>
      <c r="P187" s="37">
        <f t="shared" si="50"/>
        <v>1.0540540540540539</v>
      </c>
      <c r="Q187" s="6"/>
      <c r="R187" s="6"/>
      <c r="T187" s="6"/>
      <c r="U187" s="6"/>
      <c r="V187" s="6"/>
      <c r="W187" s="6"/>
      <c r="Y187" s="6"/>
      <c r="Z187" s="6"/>
      <c r="AA187" s="6"/>
      <c r="AB187" s="6"/>
      <c r="AC187" s="6"/>
    </row>
    <row r="188" spans="1:29" x14ac:dyDescent="0.25">
      <c r="A188" s="20" t="s">
        <v>45</v>
      </c>
      <c r="B188" s="21" t="s">
        <v>46</v>
      </c>
      <c r="C188" s="23" t="s">
        <v>60</v>
      </c>
      <c r="D188" s="6">
        <v>8800</v>
      </c>
      <c r="E188" s="6"/>
      <c r="F188" s="6">
        <v>7900</v>
      </c>
      <c r="G188" s="25">
        <f t="shared" si="47"/>
        <v>0.89772727272727271</v>
      </c>
      <c r="H188" s="6"/>
      <c r="I188" s="6">
        <v>8700</v>
      </c>
      <c r="J188" s="25">
        <f t="shared" si="48"/>
        <v>0.98863636363636365</v>
      </c>
      <c r="K188" s="6"/>
      <c r="L188" s="6">
        <v>9900</v>
      </c>
      <c r="M188" s="25">
        <f t="shared" si="49"/>
        <v>1.125</v>
      </c>
      <c r="O188" s="34">
        <v>9600</v>
      </c>
      <c r="P188" s="37">
        <f t="shared" si="50"/>
        <v>1.0909090909090908</v>
      </c>
      <c r="Q188" s="6"/>
      <c r="R188" s="6"/>
      <c r="T188" s="6"/>
      <c r="U188" s="6"/>
      <c r="V188" s="6"/>
      <c r="W188" s="6"/>
      <c r="Y188" s="6"/>
      <c r="Z188" s="6"/>
      <c r="AA188" s="6"/>
      <c r="AB188" s="6"/>
      <c r="AC188" s="6"/>
    </row>
    <row r="189" spans="1:29" x14ac:dyDescent="0.25">
      <c r="A189" s="20" t="s">
        <v>45</v>
      </c>
      <c r="B189" s="21" t="s">
        <v>46</v>
      </c>
      <c r="C189" s="23" t="s">
        <v>61</v>
      </c>
      <c r="D189" s="6">
        <v>7400</v>
      </c>
      <c r="E189" s="6"/>
      <c r="F189" s="6">
        <v>8800</v>
      </c>
      <c r="G189" s="25">
        <f t="shared" si="47"/>
        <v>1.1891891891891893</v>
      </c>
      <c r="H189" s="6"/>
      <c r="I189" s="6">
        <v>7900</v>
      </c>
      <c r="J189" s="25">
        <f t="shared" si="48"/>
        <v>1.0675675675675675</v>
      </c>
      <c r="K189" s="6"/>
      <c r="L189" s="6">
        <v>8800</v>
      </c>
      <c r="M189" s="25">
        <f t="shared" si="49"/>
        <v>1.1891891891891893</v>
      </c>
      <c r="O189" s="34">
        <v>10000</v>
      </c>
      <c r="P189" s="37">
        <f t="shared" si="50"/>
        <v>1.3513513513513513</v>
      </c>
      <c r="Q189" s="6"/>
      <c r="R189" s="6"/>
      <c r="T189" s="6"/>
      <c r="U189" s="6"/>
      <c r="V189" s="6"/>
      <c r="W189" s="6"/>
      <c r="Y189" s="6"/>
      <c r="Z189" s="6"/>
      <c r="AA189" s="6"/>
      <c r="AB189" s="6"/>
      <c r="AC189" s="6"/>
    </row>
    <row r="190" spans="1:29" x14ac:dyDescent="0.25">
      <c r="A190" s="20" t="s">
        <v>45</v>
      </c>
      <c r="B190" s="21" t="s">
        <v>46</v>
      </c>
      <c r="C190" s="23" t="s">
        <v>62</v>
      </c>
      <c r="D190" s="6">
        <v>5400</v>
      </c>
      <c r="E190" s="6"/>
      <c r="F190" s="6">
        <v>6900</v>
      </c>
      <c r="G190" s="25">
        <f t="shared" si="47"/>
        <v>1.2777777777777777</v>
      </c>
      <c r="H190" s="6"/>
      <c r="I190" s="6">
        <v>8200</v>
      </c>
      <c r="J190" s="25">
        <f t="shared" si="48"/>
        <v>1.5185185185185186</v>
      </c>
      <c r="K190" s="6"/>
      <c r="L190" s="6">
        <v>7500</v>
      </c>
      <c r="M190" s="25">
        <f t="shared" si="49"/>
        <v>1.3888888888888888</v>
      </c>
      <c r="O190" s="34">
        <v>8400</v>
      </c>
      <c r="P190" s="37">
        <f t="shared" si="50"/>
        <v>1.5555555555555556</v>
      </c>
      <c r="Q190" s="6"/>
      <c r="R190" s="6"/>
      <c r="T190" s="6"/>
      <c r="U190" s="6"/>
      <c r="V190" s="6"/>
      <c r="W190" s="6"/>
      <c r="Y190" s="6"/>
      <c r="Z190" s="6"/>
      <c r="AA190" s="6"/>
      <c r="AB190" s="6"/>
      <c r="AC190" s="6"/>
    </row>
    <row r="191" spans="1:29" x14ac:dyDescent="0.25">
      <c r="A191" s="20" t="s">
        <v>45</v>
      </c>
      <c r="B191" s="21" t="s">
        <v>46</v>
      </c>
      <c r="C191" s="23" t="s">
        <v>63</v>
      </c>
      <c r="D191" s="6">
        <v>4200</v>
      </c>
      <c r="E191" s="6"/>
      <c r="F191" s="6">
        <v>4600</v>
      </c>
      <c r="G191" s="25">
        <f t="shared" si="47"/>
        <v>1.0952380952380953</v>
      </c>
      <c r="H191" s="6"/>
      <c r="I191" s="6">
        <v>6000</v>
      </c>
      <c r="J191" s="25">
        <f t="shared" si="48"/>
        <v>1.4285714285714286</v>
      </c>
      <c r="K191" s="6"/>
      <c r="L191" s="6">
        <v>7200</v>
      </c>
      <c r="M191" s="25">
        <f t="shared" si="49"/>
        <v>1.7142857142857142</v>
      </c>
      <c r="O191" s="34">
        <v>6700</v>
      </c>
      <c r="P191" s="37">
        <f t="shared" si="50"/>
        <v>1.5952380952380953</v>
      </c>
      <c r="Q191" s="6"/>
      <c r="R191" s="6"/>
      <c r="T191" s="6"/>
      <c r="U191" s="6"/>
      <c r="V191" s="6"/>
      <c r="W191" s="6"/>
      <c r="Y191" s="6"/>
      <c r="Z191" s="6"/>
      <c r="AA191" s="6"/>
      <c r="AB191" s="6"/>
      <c r="AC191" s="6"/>
    </row>
    <row r="192" spans="1:29" x14ac:dyDescent="0.25">
      <c r="A192" s="20" t="s">
        <v>45</v>
      </c>
      <c r="B192" s="21" t="s">
        <v>46</v>
      </c>
      <c r="C192" s="23" t="s">
        <v>64</v>
      </c>
      <c r="D192" s="6">
        <v>2800</v>
      </c>
      <c r="E192" s="6"/>
      <c r="F192" s="6">
        <v>3000</v>
      </c>
      <c r="G192" s="25"/>
      <c r="H192" s="6"/>
      <c r="I192" s="6">
        <v>3400</v>
      </c>
      <c r="J192" s="25"/>
      <c r="K192" s="6"/>
      <c r="L192" s="6">
        <v>4500</v>
      </c>
      <c r="M192" s="25"/>
      <c r="O192" s="34">
        <v>5500</v>
      </c>
      <c r="P192" s="37"/>
      <c r="Q192" s="6"/>
      <c r="R192" s="6"/>
      <c r="T192" s="6"/>
      <c r="U192" s="6"/>
      <c r="V192" s="6"/>
      <c r="W192" s="6"/>
      <c r="Y192" s="6"/>
      <c r="Z192" s="6"/>
      <c r="AA192" s="6"/>
      <c r="AB192" s="6"/>
      <c r="AC192" s="6"/>
    </row>
    <row r="193" spans="1:29" x14ac:dyDescent="0.25">
      <c r="A193" s="20" t="s">
        <v>45</v>
      </c>
      <c r="B193" s="21" t="s">
        <v>46</v>
      </c>
      <c r="C193" s="23" t="s">
        <v>65</v>
      </c>
      <c r="D193" s="6">
        <v>1700</v>
      </c>
      <c r="E193" s="6"/>
      <c r="F193" s="6">
        <v>1800</v>
      </c>
      <c r="G193" s="25"/>
      <c r="H193" s="6"/>
      <c r="I193" s="6">
        <v>2000</v>
      </c>
      <c r="J193" s="25"/>
      <c r="K193" s="6"/>
      <c r="L193" s="6">
        <v>2400</v>
      </c>
      <c r="M193" s="25"/>
      <c r="O193" s="34">
        <v>3300</v>
      </c>
      <c r="P193" s="37"/>
      <c r="Q193" s="6"/>
      <c r="R193" s="6"/>
      <c r="T193" s="6"/>
      <c r="U193" s="6"/>
      <c r="V193" s="6"/>
      <c r="W193" s="6"/>
      <c r="Y193" s="6"/>
      <c r="Z193" s="6"/>
      <c r="AA193" s="6"/>
      <c r="AB193" s="6"/>
      <c r="AC193" s="6"/>
    </row>
    <row r="194" spans="1:29" s="7" customFormat="1" x14ac:dyDescent="0.25">
      <c r="A194" s="25"/>
      <c r="B194" s="26"/>
      <c r="C194" s="27" t="s">
        <v>70</v>
      </c>
      <c r="D194" s="28">
        <f>SUM(D192:D193)</f>
        <v>4500</v>
      </c>
      <c r="E194" s="28"/>
      <c r="F194" s="28">
        <f>SUM(F192:F193)</f>
        <v>4800</v>
      </c>
      <c r="G194" s="25">
        <f t="shared" si="47"/>
        <v>1.0666666666666667</v>
      </c>
      <c r="H194" s="28"/>
      <c r="I194" s="28">
        <f>SUM(I192:I193)</f>
        <v>5400</v>
      </c>
      <c r="J194" s="25">
        <f t="shared" si="48"/>
        <v>1.2</v>
      </c>
      <c r="K194" s="28"/>
      <c r="L194" s="28">
        <f>SUM(L192:L193)</f>
        <v>6900</v>
      </c>
      <c r="M194" s="25">
        <f t="shared" si="49"/>
        <v>1.5333333333333334</v>
      </c>
      <c r="O194" s="36">
        <f>SUM(O192:O193)</f>
        <v>8800</v>
      </c>
      <c r="P194" s="37">
        <f t="shared" si="50"/>
        <v>1.9555555555555555</v>
      </c>
      <c r="Q194" s="28"/>
      <c r="R194" s="28"/>
      <c r="T194" s="28"/>
      <c r="U194" s="28"/>
      <c r="V194" s="28"/>
      <c r="W194" s="28"/>
      <c r="Y194" s="28"/>
      <c r="Z194" s="28"/>
      <c r="AA194" s="28"/>
      <c r="AB194" s="28"/>
      <c r="AC194" s="28"/>
    </row>
    <row r="195" spans="1:29" ht="15.75" thickBot="1" x14ac:dyDescent="0.3">
      <c r="A195" s="20" t="s">
        <v>45</v>
      </c>
      <c r="B195" s="21" t="s">
        <v>46</v>
      </c>
      <c r="C195" s="23" t="s">
        <v>66</v>
      </c>
      <c r="D195" s="6">
        <v>101500</v>
      </c>
      <c r="E195" s="6"/>
      <c r="F195" s="6">
        <v>103800</v>
      </c>
      <c r="G195" s="6"/>
      <c r="H195" s="6"/>
      <c r="I195" s="6">
        <v>106400</v>
      </c>
      <c r="J195" s="6"/>
      <c r="K195" s="6"/>
      <c r="L195" s="6">
        <v>108500</v>
      </c>
      <c r="M195" s="6"/>
      <c r="O195" s="38">
        <v>110300</v>
      </c>
      <c r="P195" s="39"/>
      <c r="Q195" s="6"/>
      <c r="R195" s="6"/>
      <c r="T195" s="6"/>
      <c r="U195" s="6"/>
      <c r="V195" s="6"/>
      <c r="W195" s="6"/>
      <c r="Y195" s="6"/>
      <c r="Z195" s="6"/>
      <c r="AA195" s="6"/>
      <c r="AB195" s="6"/>
      <c r="AC195" s="6"/>
    </row>
    <row r="198" spans="1:29" x14ac:dyDescent="0.25">
      <c r="A198" s="2" t="s">
        <v>87</v>
      </c>
    </row>
    <row r="200" spans="1:29" s="11" customFormat="1" ht="15" customHeight="1" x14ac:dyDescent="0.2">
      <c r="A200" s="47"/>
      <c r="B200" s="48"/>
      <c r="C200" s="49"/>
      <c r="D200" s="53" t="s">
        <v>14</v>
      </c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4"/>
    </row>
    <row r="201" spans="1:29" s="11" customFormat="1" ht="25.5" x14ac:dyDescent="0.2">
      <c r="A201" s="50"/>
      <c r="B201" s="51"/>
      <c r="C201" s="52"/>
      <c r="D201" s="12" t="s">
        <v>10</v>
      </c>
      <c r="E201" s="13" t="s">
        <v>15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3" t="s">
        <v>22</v>
      </c>
      <c r="M201" s="13" t="s">
        <v>23</v>
      </c>
      <c r="N201" s="13" t="s">
        <v>24</v>
      </c>
      <c r="O201" s="13" t="s">
        <v>25</v>
      </c>
      <c r="P201" s="13" t="s">
        <v>26</v>
      </c>
      <c r="Q201" s="13" t="s">
        <v>27</v>
      </c>
      <c r="R201" s="13" t="s">
        <v>28</v>
      </c>
    </row>
    <row r="202" spans="1:29" s="7" customFormat="1" x14ac:dyDescent="0.25">
      <c r="C202" s="7" t="s">
        <v>88</v>
      </c>
      <c r="E202" s="17">
        <f>E17+E29+E41+E53+E65+E77</f>
        <v>1690</v>
      </c>
      <c r="F202" s="17">
        <f t="shared" ref="F202:R202" si="51">F17+F29+F41+F53+F65+F77</f>
        <v>2550</v>
      </c>
      <c r="G202" s="17">
        <f t="shared" si="51"/>
        <v>3694</v>
      </c>
      <c r="H202" s="17">
        <f t="shared" si="51"/>
        <v>5076</v>
      </c>
      <c r="I202" s="17">
        <f t="shared" si="51"/>
        <v>7020</v>
      </c>
      <c r="J202" s="17">
        <f t="shared" si="51"/>
        <v>8444</v>
      </c>
      <c r="K202" s="17">
        <f t="shared" si="51"/>
        <v>8228</v>
      </c>
      <c r="L202" s="17">
        <f t="shared" si="51"/>
        <v>8368</v>
      </c>
      <c r="M202" s="17">
        <f t="shared" si="51"/>
        <v>9606</v>
      </c>
      <c r="N202" s="17">
        <f t="shared" si="51"/>
        <v>8402</v>
      </c>
      <c r="O202" s="17">
        <f t="shared" si="51"/>
        <v>7064</v>
      </c>
      <c r="P202" s="17">
        <f t="shared" si="51"/>
        <v>6882</v>
      </c>
      <c r="Q202" s="17">
        <f t="shared" si="51"/>
        <v>5886</v>
      </c>
      <c r="R202" s="17">
        <f t="shared" si="51"/>
        <v>5862</v>
      </c>
    </row>
    <row r="203" spans="1:29" x14ac:dyDescent="0.25">
      <c r="C203" s="14" t="s">
        <v>5</v>
      </c>
      <c r="E203" s="3">
        <f>E18+E30+E42+E54+E66+E78</f>
        <v>458</v>
      </c>
      <c r="F203" s="3">
        <f t="shared" ref="F203:R203" si="52">F18+F30+F42+F54+F66+F78</f>
        <v>390</v>
      </c>
      <c r="G203" s="3">
        <f t="shared" si="52"/>
        <v>420</v>
      </c>
      <c r="H203" s="3">
        <f t="shared" si="52"/>
        <v>410</v>
      </c>
      <c r="I203" s="3">
        <f t="shared" si="52"/>
        <v>476</v>
      </c>
      <c r="J203" s="3">
        <f t="shared" si="52"/>
        <v>514</v>
      </c>
      <c r="K203" s="3">
        <f t="shared" si="52"/>
        <v>452</v>
      </c>
      <c r="L203" s="3">
        <f t="shared" si="52"/>
        <v>696</v>
      </c>
      <c r="M203" s="3">
        <f t="shared" si="52"/>
        <v>696</v>
      </c>
      <c r="N203" s="3">
        <f t="shared" si="52"/>
        <v>730</v>
      </c>
      <c r="O203" s="3">
        <f t="shared" si="52"/>
        <v>608</v>
      </c>
      <c r="P203" s="3">
        <f t="shared" si="52"/>
        <v>656</v>
      </c>
      <c r="Q203" s="3">
        <f t="shared" si="52"/>
        <v>678</v>
      </c>
      <c r="R203" s="3">
        <f t="shared" si="52"/>
        <v>960</v>
      </c>
    </row>
    <row r="204" spans="1:29" x14ac:dyDescent="0.25">
      <c r="C204" s="14" t="s">
        <v>6</v>
      </c>
      <c r="E204" s="3">
        <f t="shared" ref="E204:R208" si="53">E19+E31+E43+E55+E67+E79</f>
        <v>826</v>
      </c>
      <c r="F204" s="3">
        <f t="shared" si="53"/>
        <v>1254</v>
      </c>
      <c r="G204" s="3">
        <f t="shared" si="53"/>
        <v>1442</v>
      </c>
      <c r="H204" s="3">
        <f t="shared" si="53"/>
        <v>1392</v>
      </c>
      <c r="I204" s="3">
        <f t="shared" si="53"/>
        <v>1596</v>
      </c>
      <c r="J204" s="3">
        <f t="shared" si="53"/>
        <v>1772</v>
      </c>
      <c r="K204" s="3">
        <f t="shared" si="53"/>
        <v>1670</v>
      </c>
      <c r="L204" s="3">
        <f t="shared" si="53"/>
        <v>1750</v>
      </c>
      <c r="M204" s="3">
        <f t="shared" si="53"/>
        <v>2152</v>
      </c>
      <c r="N204" s="3">
        <f t="shared" si="53"/>
        <v>1990</v>
      </c>
      <c r="O204" s="3">
        <f t="shared" si="53"/>
        <v>1928</v>
      </c>
      <c r="P204" s="3">
        <f t="shared" si="53"/>
        <v>1976</v>
      </c>
      <c r="Q204" s="3">
        <f t="shared" si="53"/>
        <v>1980</v>
      </c>
      <c r="R204" s="3">
        <f t="shared" si="53"/>
        <v>2132</v>
      </c>
    </row>
    <row r="205" spans="1:29" x14ac:dyDescent="0.25">
      <c r="C205" s="14" t="s">
        <v>7</v>
      </c>
      <c r="E205" s="3">
        <f t="shared" si="53"/>
        <v>320</v>
      </c>
      <c r="F205" s="3">
        <f t="shared" si="53"/>
        <v>734</v>
      </c>
      <c r="G205" s="3">
        <f t="shared" si="53"/>
        <v>1488</v>
      </c>
      <c r="H205" s="3">
        <f t="shared" si="53"/>
        <v>2394</v>
      </c>
      <c r="I205" s="3">
        <f t="shared" si="53"/>
        <v>3208</v>
      </c>
      <c r="J205" s="3">
        <f t="shared" si="53"/>
        <v>3672</v>
      </c>
      <c r="K205" s="3">
        <f t="shared" si="53"/>
        <v>3568</v>
      </c>
      <c r="L205" s="3">
        <f t="shared" si="53"/>
        <v>3556</v>
      </c>
      <c r="M205" s="3">
        <f t="shared" si="53"/>
        <v>4082</v>
      </c>
      <c r="N205" s="3">
        <f t="shared" si="53"/>
        <v>3494</v>
      </c>
      <c r="O205" s="3">
        <f t="shared" si="53"/>
        <v>2872</v>
      </c>
      <c r="P205" s="3">
        <f t="shared" si="53"/>
        <v>2882</v>
      </c>
      <c r="Q205" s="3">
        <f t="shared" si="53"/>
        <v>2256</v>
      </c>
      <c r="R205" s="3">
        <f t="shared" si="53"/>
        <v>1986</v>
      </c>
    </row>
    <row r="206" spans="1:29" x14ac:dyDescent="0.25">
      <c r="C206" s="14" t="s">
        <v>8</v>
      </c>
      <c r="E206" s="3">
        <f t="shared" si="53"/>
        <v>56</v>
      </c>
      <c r="F206" s="3">
        <f t="shared" si="53"/>
        <v>122</v>
      </c>
      <c r="G206" s="3">
        <f t="shared" si="53"/>
        <v>270</v>
      </c>
      <c r="H206" s="3">
        <f t="shared" si="53"/>
        <v>640</v>
      </c>
      <c r="I206" s="3">
        <f t="shared" si="53"/>
        <v>1296</v>
      </c>
      <c r="J206" s="3">
        <f t="shared" si="53"/>
        <v>1772</v>
      </c>
      <c r="K206" s="3">
        <f t="shared" si="53"/>
        <v>1850</v>
      </c>
      <c r="L206" s="3">
        <f t="shared" si="53"/>
        <v>1660</v>
      </c>
      <c r="M206" s="3">
        <f t="shared" si="53"/>
        <v>1974</v>
      </c>
      <c r="N206" s="3">
        <f t="shared" si="53"/>
        <v>1628</v>
      </c>
      <c r="O206" s="3">
        <f t="shared" si="53"/>
        <v>1266</v>
      </c>
      <c r="P206" s="3">
        <f t="shared" si="53"/>
        <v>1104</v>
      </c>
      <c r="Q206" s="3">
        <f t="shared" si="53"/>
        <v>772</v>
      </c>
      <c r="R206" s="3">
        <f t="shared" si="53"/>
        <v>618</v>
      </c>
    </row>
    <row r="207" spans="1:29" x14ac:dyDescent="0.25">
      <c r="C207" s="14" t="s">
        <v>30</v>
      </c>
      <c r="E207" s="3">
        <f t="shared" si="53"/>
        <v>14</v>
      </c>
      <c r="F207" s="3">
        <f t="shared" si="53"/>
        <v>36</v>
      </c>
      <c r="G207" s="3">
        <f t="shared" si="53"/>
        <v>56</v>
      </c>
      <c r="H207" s="3">
        <f t="shared" si="53"/>
        <v>192</v>
      </c>
      <c r="I207" s="3">
        <f t="shared" si="53"/>
        <v>318</v>
      </c>
      <c r="J207" s="3">
        <f t="shared" si="53"/>
        <v>492</v>
      </c>
      <c r="K207" s="3">
        <f t="shared" si="53"/>
        <v>506</v>
      </c>
      <c r="L207" s="3">
        <f t="shared" si="53"/>
        <v>520</v>
      </c>
      <c r="M207" s="3">
        <f t="shared" si="53"/>
        <v>486</v>
      </c>
      <c r="N207" s="3">
        <f t="shared" si="53"/>
        <v>392</v>
      </c>
      <c r="O207" s="3">
        <f t="shared" si="53"/>
        <v>276</v>
      </c>
      <c r="P207" s="3">
        <f t="shared" si="53"/>
        <v>194</v>
      </c>
      <c r="Q207" s="3">
        <f t="shared" si="53"/>
        <v>142</v>
      </c>
      <c r="R207" s="3">
        <f t="shared" si="53"/>
        <v>122</v>
      </c>
    </row>
    <row r="208" spans="1:29" x14ac:dyDescent="0.25">
      <c r="C208" s="14" t="s">
        <v>31</v>
      </c>
      <c r="E208" s="3">
        <f t="shared" si="53"/>
        <v>16</v>
      </c>
      <c r="F208" s="3">
        <f t="shared" si="53"/>
        <v>14</v>
      </c>
      <c r="G208" s="3">
        <f t="shared" si="53"/>
        <v>18</v>
      </c>
      <c r="H208" s="3">
        <f t="shared" si="53"/>
        <v>48</v>
      </c>
      <c r="I208" s="3">
        <f t="shared" si="53"/>
        <v>126</v>
      </c>
      <c r="J208" s="3">
        <f t="shared" si="53"/>
        <v>222</v>
      </c>
      <c r="K208" s="3">
        <f t="shared" si="53"/>
        <v>182</v>
      </c>
      <c r="L208" s="3">
        <f t="shared" si="53"/>
        <v>186</v>
      </c>
      <c r="M208" s="3">
        <f t="shared" si="53"/>
        <v>216</v>
      </c>
      <c r="N208" s="3">
        <f t="shared" si="53"/>
        <v>168</v>
      </c>
      <c r="O208" s="3">
        <f t="shared" si="53"/>
        <v>114</v>
      </c>
      <c r="P208" s="3">
        <f t="shared" si="53"/>
        <v>70</v>
      </c>
      <c r="Q208" s="3">
        <f t="shared" si="53"/>
        <v>58</v>
      </c>
      <c r="R208" s="3">
        <f t="shared" si="53"/>
        <v>44</v>
      </c>
    </row>
    <row r="210" spans="3:18" x14ac:dyDescent="0.25">
      <c r="C210" s="7" t="s">
        <v>89</v>
      </c>
      <c r="E210" s="3"/>
    </row>
    <row r="211" spans="3:18" x14ac:dyDescent="0.25">
      <c r="C211" s="14" t="s">
        <v>5</v>
      </c>
      <c r="E211" s="32">
        <f>E203/E$202</f>
        <v>0.2710059171597633</v>
      </c>
      <c r="F211" s="32">
        <f t="shared" ref="F211:R211" si="54">F203/F$202</f>
        <v>0.15294117647058825</v>
      </c>
      <c r="G211" s="32">
        <f t="shared" si="54"/>
        <v>0.1136978884677856</v>
      </c>
      <c r="H211" s="32">
        <f t="shared" si="54"/>
        <v>8.0772261623325459E-2</v>
      </c>
      <c r="I211" s="32">
        <f t="shared" si="54"/>
        <v>6.7806267806267806E-2</v>
      </c>
      <c r="J211" s="32">
        <f t="shared" si="54"/>
        <v>6.0871624822359069E-2</v>
      </c>
      <c r="K211" s="32">
        <f t="shared" si="54"/>
        <v>5.4934370442391835E-2</v>
      </c>
      <c r="L211" s="32">
        <f t="shared" si="54"/>
        <v>8.3173996175908219E-2</v>
      </c>
      <c r="M211" s="32">
        <f t="shared" si="54"/>
        <v>7.245471580262336E-2</v>
      </c>
      <c r="N211" s="32">
        <f t="shared" si="54"/>
        <v>8.6884075220185666E-2</v>
      </c>
      <c r="O211" s="32">
        <f t="shared" si="54"/>
        <v>8.6070215175537937E-2</v>
      </c>
      <c r="P211" s="32">
        <f t="shared" si="54"/>
        <v>9.5321127579192089E-2</v>
      </c>
      <c r="Q211" s="32">
        <f t="shared" si="54"/>
        <v>0.11518858307849134</v>
      </c>
      <c r="R211" s="32">
        <f t="shared" si="54"/>
        <v>0.16376663254861823</v>
      </c>
    </row>
    <row r="212" spans="3:18" x14ac:dyDescent="0.25">
      <c r="C212" s="14" t="s">
        <v>6</v>
      </c>
      <c r="E212" s="32">
        <f t="shared" ref="E212:R216" si="55">E204/E$202</f>
        <v>0.48875739644970412</v>
      </c>
      <c r="F212" s="32">
        <f t="shared" si="55"/>
        <v>0.49176470588235294</v>
      </c>
      <c r="G212" s="32">
        <f t="shared" si="55"/>
        <v>0.39036275040606389</v>
      </c>
      <c r="H212" s="32">
        <f t="shared" si="55"/>
        <v>0.27423167848699764</v>
      </c>
      <c r="I212" s="32">
        <f t="shared" si="55"/>
        <v>0.22735042735042735</v>
      </c>
      <c r="J212" s="32">
        <f t="shared" si="55"/>
        <v>0.2098531501657982</v>
      </c>
      <c r="K212" s="32">
        <f t="shared" si="55"/>
        <v>0.20296548371414683</v>
      </c>
      <c r="L212" s="32">
        <f t="shared" si="55"/>
        <v>0.20913001912045889</v>
      </c>
      <c r="M212" s="32">
        <f t="shared" si="55"/>
        <v>0.22402665001041017</v>
      </c>
      <c r="N212" s="32">
        <f t="shared" si="55"/>
        <v>0.23684836943584861</v>
      </c>
      <c r="O212" s="32">
        <f t="shared" si="55"/>
        <v>0.27293318233295583</v>
      </c>
      <c r="P212" s="32">
        <f t="shared" si="55"/>
        <v>0.2871258355129323</v>
      </c>
      <c r="Q212" s="32">
        <f t="shared" si="55"/>
        <v>0.3363914373088685</v>
      </c>
      <c r="R212" s="32">
        <f t="shared" si="55"/>
        <v>0.36369839645172297</v>
      </c>
    </row>
    <row r="213" spans="3:18" x14ac:dyDescent="0.25">
      <c r="C213" s="14" t="s">
        <v>7</v>
      </c>
      <c r="E213" s="32">
        <f t="shared" si="55"/>
        <v>0.1893491124260355</v>
      </c>
      <c r="F213" s="32">
        <f t="shared" si="55"/>
        <v>0.28784313725490196</v>
      </c>
      <c r="G213" s="32">
        <f t="shared" si="55"/>
        <v>0.402815376285869</v>
      </c>
      <c r="H213" s="32">
        <f t="shared" si="55"/>
        <v>0.47163120567375888</v>
      </c>
      <c r="I213" s="32">
        <f t="shared" si="55"/>
        <v>0.456980056980057</v>
      </c>
      <c r="J213" s="32">
        <f t="shared" si="55"/>
        <v>0.43486499289436287</v>
      </c>
      <c r="K213" s="32">
        <f t="shared" si="55"/>
        <v>0.43364122508507535</v>
      </c>
      <c r="L213" s="32">
        <f t="shared" si="55"/>
        <v>0.42495219885277247</v>
      </c>
      <c r="M213" s="32">
        <f t="shared" si="55"/>
        <v>0.42494274411825944</v>
      </c>
      <c r="N213" s="32">
        <f t="shared" si="55"/>
        <v>0.41585336824565577</v>
      </c>
      <c r="O213" s="32">
        <f t="shared" si="55"/>
        <v>0.40656851642129105</v>
      </c>
      <c r="P213" s="32">
        <f t="shared" si="55"/>
        <v>0.41877361232199944</v>
      </c>
      <c r="Q213" s="32">
        <f t="shared" si="55"/>
        <v>0.38328236493374107</v>
      </c>
      <c r="R213" s="32">
        <f t="shared" si="55"/>
        <v>0.33879222108495394</v>
      </c>
    </row>
    <row r="214" spans="3:18" x14ac:dyDescent="0.25">
      <c r="C214" s="14" t="s">
        <v>8</v>
      </c>
      <c r="E214" s="32">
        <f t="shared" si="55"/>
        <v>3.3136094674556214E-2</v>
      </c>
      <c r="F214" s="32">
        <f t="shared" si="55"/>
        <v>4.7843137254901962E-2</v>
      </c>
      <c r="G214" s="32">
        <f t="shared" si="55"/>
        <v>7.3091499729290743E-2</v>
      </c>
      <c r="H214" s="32">
        <f t="shared" si="55"/>
        <v>0.12608353033884948</v>
      </c>
      <c r="I214" s="32">
        <f t="shared" si="55"/>
        <v>0.18461538461538463</v>
      </c>
      <c r="J214" s="32">
        <f t="shared" si="55"/>
        <v>0.2098531501657982</v>
      </c>
      <c r="K214" s="32">
        <f t="shared" si="55"/>
        <v>0.22484200291686923</v>
      </c>
      <c r="L214" s="32">
        <f t="shared" si="55"/>
        <v>0.19837476099426385</v>
      </c>
      <c r="M214" s="32">
        <f t="shared" si="55"/>
        <v>0.20549656464709556</v>
      </c>
      <c r="N214" s="32">
        <f t="shared" si="55"/>
        <v>0.1937633896691264</v>
      </c>
      <c r="O214" s="32">
        <f t="shared" si="55"/>
        <v>0.17921857304643263</v>
      </c>
      <c r="P214" s="32">
        <f t="shared" si="55"/>
        <v>0.16041848299912817</v>
      </c>
      <c r="Q214" s="32">
        <f t="shared" si="55"/>
        <v>0.13115868161739722</v>
      </c>
      <c r="R214" s="32">
        <f t="shared" si="55"/>
        <v>0.10542476970317298</v>
      </c>
    </row>
    <row r="215" spans="3:18" x14ac:dyDescent="0.25">
      <c r="C215" s="14" t="s">
        <v>30</v>
      </c>
      <c r="E215" s="32">
        <f t="shared" si="55"/>
        <v>8.2840236686390536E-3</v>
      </c>
      <c r="F215" s="32">
        <f t="shared" si="55"/>
        <v>1.411764705882353E-2</v>
      </c>
      <c r="G215" s="32">
        <f t="shared" si="55"/>
        <v>1.5159718462371413E-2</v>
      </c>
      <c r="H215" s="32">
        <f t="shared" si="55"/>
        <v>3.7825059101654845E-2</v>
      </c>
      <c r="I215" s="32">
        <f t="shared" si="55"/>
        <v>4.5299145299145298E-2</v>
      </c>
      <c r="J215" s="32">
        <f t="shared" si="55"/>
        <v>5.8266224538133585E-2</v>
      </c>
      <c r="K215" s="32">
        <f t="shared" si="55"/>
        <v>6.1497326203208559E-2</v>
      </c>
      <c r="L215" s="32">
        <f t="shared" si="55"/>
        <v>6.2141491395793502E-2</v>
      </c>
      <c r="M215" s="32">
        <f t="shared" si="55"/>
        <v>5.0593379138038727E-2</v>
      </c>
      <c r="N215" s="32">
        <f t="shared" si="55"/>
        <v>4.6655558200428472E-2</v>
      </c>
      <c r="O215" s="32">
        <f t="shared" si="55"/>
        <v>3.9071347678369193E-2</v>
      </c>
      <c r="P215" s="32">
        <f t="shared" si="55"/>
        <v>2.8189479802383028E-2</v>
      </c>
      <c r="Q215" s="32">
        <f t="shared" si="55"/>
        <v>2.4125042473666328E-2</v>
      </c>
      <c r="R215" s="32">
        <f t="shared" si="55"/>
        <v>2.0812009553053564E-2</v>
      </c>
    </row>
    <row r="216" spans="3:18" x14ac:dyDescent="0.25">
      <c r="C216" s="14" t="s">
        <v>31</v>
      </c>
      <c r="E216" s="32">
        <f t="shared" si="55"/>
        <v>9.4674556213017753E-3</v>
      </c>
      <c r="F216" s="32">
        <f t="shared" si="55"/>
        <v>5.4901960784313726E-3</v>
      </c>
      <c r="G216" s="32">
        <f t="shared" si="55"/>
        <v>4.8727666486193828E-3</v>
      </c>
      <c r="H216" s="32">
        <f t="shared" si="55"/>
        <v>9.4562647754137114E-3</v>
      </c>
      <c r="I216" s="32">
        <f t="shared" si="55"/>
        <v>1.7948717948717947E-2</v>
      </c>
      <c r="J216" s="32">
        <f t="shared" si="55"/>
        <v>2.6290857413548082E-2</v>
      </c>
      <c r="K216" s="32">
        <f t="shared" si="55"/>
        <v>2.2119591638308216E-2</v>
      </c>
      <c r="L216" s="32">
        <f t="shared" si="55"/>
        <v>2.222753346080306E-2</v>
      </c>
      <c r="M216" s="32">
        <f t="shared" si="55"/>
        <v>2.2485946283572766E-2</v>
      </c>
      <c r="N216" s="32">
        <f t="shared" si="55"/>
        <v>1.9995239228755058E-2</v>
      </c>
      <c r="O216" s="32">
        <f t="shared" si="55"/>
        <v>1.6138165345413364E-2</v>
      </c>
      <c r="P216" s="32">
        <f t="shared" si="55"/>
        <v>1.017146178436501E-2</v>
      </c>
      <c r="Q216" s="32">
        <f t="shared" si="55"/>
        <v>9.8538905878355412E-3</v>
      </c>
      <c r="R216" s="32">
        <f t="shared" si="55"/>
        <v>7.5059706584783351E-3</v>
      </c>
    </row>
  </sheetData>
  <mergeCells count="24">
    <mergeCell ref="A15:C16"/>
    <mergeCell ref="D15:R15"/>
    <mergeCell ref="A17:A88"/>
    <mergeCell ref="B17:B28"/>
    <mergeCell ref="B29:B40"/>
    <mergeCell ref="B41:B52"/>
    <mergeCell ref="B53:B64"/>
    <mergeCell ref="B65:B76"/>
    <mergeCell ref="B77:B88"/>
    <mergeCell ref="A95:C96"/>
    <mergeCell ref="A97:A168"/>
    <mergeCell ref="B97:B108"/>
    <mergeCell ref="B109:B120"/>
    <mergeCell ref="B121:B132"/>
    <mergeCell ref="B133:B144"/>
    <mergeCell ref="B145:B156"/>
    <mergeCell ref="A200:C201"/>
    <mergeCell ref="D200:R200"/>
    <mergeCell ref="B157:B168"/>
    <mergeCell ref="D95:R95"/>
    <mergeCell ref="T109:T115"/>
    <mergeCell ref="T133:T139"/>
    <mergeCell ref="T145:T151"/>
    <mergeCell ref="T121:T127"/>
  </mergeCells>
  <hyperlinks>
    <hyperlink ref="D11" r:id="rId1"/>
    <hyperlink ref="A171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CT0621 West Dorset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</dc:creator>
  <cp:lastModifiedBy>yardes</cp:lastModifiedBy>
  <cp:lastPrinted>2019-04-08T15:34:19Z</cp:lastPrinted>
  <dcterms:created xsi:type="dcterms:W3CDTF">2019-02-05T17:33:37Z</dcterms:created>
  <dcterms:modified xsi:type="dcterms:W3CDTF">2019-04-08T15:36:14Z</dcterms:modified>
</cp:coreProperties>
</file>