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0" yWindow="0" windowWidth="21555" windowHeight="12180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Z4" i="3" l="1"/>
  <c r="AA4" i="3"/>
  <c r="AB4" i="3"/>
  <c r="AC4" i="3"/>
  <c r="AD4" i="3"/>
  <c r="I4" i="3" l="1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D7" i="3" l="1"/>
  <c r="AB7" i="3"/>
  <c r="Z7" i="3"/>
  <c r="AC7" i="3"/>
  <c r="AA7" i="3"/>
  <c r="AD8" i="3"/>
  <c r="AB8" i="3"/>
  <c r="Z8" i="3"/>
  <c r="AC8" i="3"/>
  <c r="AA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D5" i="3" s="1"/>
  <c r="AB5" i="3" l="1"/>
  <c r="AC5" i="3"/>
  <c r="Z5" i="3"/>
  <c r="AA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<sst xmlns="http://schemas.openxmlformats.org/spreadsheetml/2006/main" count="18594" uniqueCount="484">
  <si>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</si>
  <si>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</si>
  <si>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</si>
  <si>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</si>
  <si>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</si>
  <si>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</si>
  <si>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</si>
  <si>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</si>
  <si>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</si>
  <si>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</si>
  <si>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</si>
  <si>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</si>
  <si>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</si>
  <si>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</si>
  <si>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</si>
  <si>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</si>
  <si>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</si>
  <si>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</si>
  <si>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</si>
  <si>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</si>
  <si>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</si>
  <si>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</si>
  <si>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</si>
  <si>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</si>
  <si>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</si>
  <si>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</si>
  <si>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</si>
  <si>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</si>
  <si>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</si>
  <si>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</si>
  <si>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</si>
  <si>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</si>
  <si>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</si>
  <si>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</si>
  <si>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</si>
  <si>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</si>
  <si>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</si>
  <si>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</si>
  <si>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</si>
  <si>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</si>
  <si>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</si>
  <si>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</si>
  <si>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</si>
  <si>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</si>
  <si>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</si>
  <si>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</si>
  <si>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</si>
  <si>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</si>
  <si>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</si>
  <si>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</si>
  <si>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</si>
  <si>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</si>
  <si>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</si>
  <si>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</si>
  <si>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</si>
  <si>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</si>
  <si>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</si>
  <si>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</si>
  <si>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</si>
  <si>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</si>
  <si>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</si>
  <si>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</si>
  <si>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</si>
  <si>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</si>
  <si>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</si>
  <si>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</si>
  <si>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</si>
  <si>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</si>
  <si>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</si>
  <si>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</si>
  <si>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</si>
  <si>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</si>
  <si>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</si>
  <si>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</si>
  <si>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</si>
  <si>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</si>
  <si>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</si>
  <si>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</si>
  <si>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</si>
  <si>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</si>
  <si>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</si>
  <si>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</si>
  <si>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</si>
  <si>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</si>
  <si>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</si>
  <si>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</si>
  <si>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</si>
  <si>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</si>
  <si>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</si>
  <si>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</si>
  <si>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</si>
  <si>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</si>
  <si>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</si>
  <si>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</si>
  <si>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</si>
  <si>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</si>
  <si>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</si>
  <si>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</si>
  <si>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</si>
  <si>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</si>
  <si>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</si>
  <si>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</si>
  <si>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</si>
  <si>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</si>
  <si>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</si>
  <si>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</si>
  <si>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</si>
  <si>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</si>
  <si>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</si>
  <si>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</si>
  <si>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</si>
  <si>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</si>
  <si>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</si>
  <si>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</si>
  <si>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</si>
  <si>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</si>
  <si>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</si>
  <si>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</si>
  <si>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</si>
  <si>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</si>
  <si>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</si>
  <si>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</si>
  <si>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</si>
  <si>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</si>
  <si>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</si>
  <si>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</si>
  <si>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</si>
  <si>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</si>
  <si>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</si>
  <si>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</si>
  <si>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</si>
  <si>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</si>
  <si>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</si>
  <si>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ks601ew - economic activity</t>
  </si>
  <si>
    <t>All usual residents aged 16 to 74</t>
  </si>
  <si>
    <t>Economically active</t>
  </si>
  <si>
    <t>Economically active: In employment</t>
  </si>
  <si>
    <t>Economically active: Employee: Part-time</t>
  </si>
  <si>
    <t>Economically active: Employee: Full-time</t>
  </si>
  <si>
    <t>Economically active: Self-employed</t>
  </si>
  <si>
    <t>Economically active: Unemployed</t>
  </si>
  <si>
    <t>Economically active: Full-time student</t>
  </si>
  <si>
    <t>Economically Inactive</t>
  </si>
  <si>
    <t>Economically inactive: Retired</t>
  </si>
  <si>
    <t>Economically inactive: Student (including full-time students)</t>
  </si>
  <si>
    <t>Economically inactive: Looking after home or family</t>
  </si>
  <si>
    <t>Economically inactive: Long-term sick or disabled</t>
  </si>
  <si>
    <t>Economically inactive: Other</t>
  </si>
  <si>
    <t>Unemployed: Age 16 to 24</t>
  </si>
  <si>
    <t>Unemployed: Age 50 to 74</t>
  </si>
  <si>
    <t>Unemployed: Never worked</t>
  </si>
  <si>
    <t>Long-term unemployed</t>
  </si>
  <si>
    <t>Non-metropolitan district (two-tier)</t>
  </si>
  <si>
    <t>County</t>
  </si>
  <si>
    <t>King's Lynn and West Norfolk</t>
  </si>
  <si>
    <t>Fleet</t>
  </si>
  <si>
    <t>Allington</t>
  </si>
  <si>
    <t>Stratton</t>
  </si>
  <si>
    <t>Dorchester</t>
  </si>
  <si>
    <t>Leigh</t>
  </si>
  <si>
    <t>Abbotsbury</t>
  </si>
  <si>
    <t>E04003492</t>
  </si>
  <si>
    <t>E04003493</t>
  </si>
  <si>
    <t>Dorset</t>
  </si>
  <si>
    <t>Alton Pancras</t>
  </si>
  <si>
    <t>E04003494</t>
  </si>
  <si>
    <t>Askerswell</t>
  </si>
  <si>
    <t>E04003495</t>
  </si>
  <si>
    <t>Athelhampton</t>
  </si>
  <si>
    <t>E04003496</t>
  </si>
  <si>
    <t>Batcombe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</si>
  <si>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</si>
  <si>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</si>
  <si>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</si>
  <si>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</si>
  <si>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</si>
  <si>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</si>
  <si>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</si>
  <si>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</si>
  <si>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</si>
  <si>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</si>
  <si>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</si>
  <si>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</si>
  <si>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</si>
  <si>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</si>
  <si>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</si>
  <si>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</si>
  <si>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</si>
  <si>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</si>
  <si>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</si>
  <si>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</si>
  <si>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</si>
  <si>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</si>
  <si>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</si>
  <si>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</si>
  <si>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</si>
  <si>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</si>
  <si>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</si>
  <si>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</si>
  <si>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</si>
  <si>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</si>
  <si>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</si>
  <si>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</si>
  <si>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</si>
  <si>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</si>
  <si>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</si>
  <si>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</si>
  <si>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</si>
  <si>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</si>
  <si>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</si>
  <si>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</si>
  <si>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</si>
  <si>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</si>
  <si>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</si>
  <si>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</si>
  <si>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</si>
  <si>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</si>
  <si>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</si>
  <si>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</si>
  <si>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</si>
  <si>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</si>
  <si>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</si>
  <si>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</si>
  <si>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</si>
  <si>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</si>
  <si>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</si>
  <si>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</si>
  <si>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</si>
  <si>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</si>
  <si>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</si>
  <si>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</si>
  <si>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</si>
  <si>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</si>
  <si>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</si>
  <si>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</si>
  <si>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</si>
  <si>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</si>
  <si>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</si>
  <si>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</si>
  <si>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</si>
  <si>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</si>
  <si>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</si>
  <si>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</si>
  <si>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</si>
  <si>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</si>
  <si>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</si>
  <si>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</si>
  <si>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</si>
  <si>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</si>
  <si>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</si>
  <si>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</si>
  <si>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</si>
  <si>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</si>
  <si>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</si>
  <si>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</si>
  <si>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</si>
  <si>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</si>
  <si>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</si>
  <si>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</si>
  <si>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</si>
  <si>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</si>
  <si>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</si>
  <si>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</si>
  <si>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</si>
  <si>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</si>
  <si>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</si>
  <si>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</si>
  <si>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</si>
  <si>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</si>
  <si>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</si>
  <si>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</si>
  <si>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E10000009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</si>
  <si>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</si>
  <si>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</si>
  <si>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</si>
  <si>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</si>
  <si>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</si>
  <si>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</si>
  <si>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</si>
  <si>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</si>
  <si>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</si>
  <si>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</si>
  <si>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</si>
  <si>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</si>
  <si>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</si>
  <si>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</si>
  <si>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</si>
  <si>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</si>
  <si>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</si>
  <si>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</si>
  <si>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</si>
  <si>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</si>
  <si>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</si>
  <si>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</si>
  <si>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Haydon</t>
  </si>
  <si>
    <t>E04003544</t>
  </si>
  <si>
    <t>Hermitage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</si>
  <si>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</si>
  <si>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</si>
  <si>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</si>
  <si>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</si>
  <si>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</si>
  <si>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</si>
  <si>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</si>
  <si>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</si>
  <si>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</si>
  <si>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</si>
  <si>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</si>
  <si>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</si>
  <si>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</si>
  <si>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</si>
  <si>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</si>
  <si>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</si>
  <si>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</si>
  <si>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</si>
  <si>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</si>
  <si>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</si>
  <si>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</si>
  <si>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</si>
  <si>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</si>
  <si>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</si>
  <si>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</si>
  <si>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</si>
  <si>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</si>
  <si>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</si>
  <si>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</si>
  <si>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</si>
  <si>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</si>
  <si>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</si>
  <si>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</si>
  <si>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</si>
  <si>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</si>
  <si>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</si>
  <si>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</si>
  <si>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</si>
  <si>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</si>
  <si>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</si>
  <si>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</si>
  <si>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</si>
  <si>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</si>
  <si>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</si>
  <si>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</si>
  <si>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</si>
  <si>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</si>
  <si>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</si>
  <si>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</si>
  <si>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</si>
  <si>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</si>
  <si>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</si>
  <si>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</si>
  <si>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</si>
  <si>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</si>
  <si>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</si>
  <si>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</si>
  <si>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</si>
  <si>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</si>
  <si>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</si>
  <si>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</si>
  <si>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</si>
  <si>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North Wootton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</si>
  <si>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</si>
  <si>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</si>
  <si>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</si>
  <si>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</si>
  <si>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</si>
  <si>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</si>
  <si>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</si>
  <si>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</si>
  <si>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</si>
  <si>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</si>
  <si>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</si>
  <si>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</si>
  <si>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</si>
  <si>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</si>
  <si>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</si>
  <si>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</si>
  <si>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</si>
  <si>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</si>
  <si>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</si>
  <si>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</si>
  <si>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</si>
  <si>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</si>
  <si>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</si>
  <si>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</si>
  <si>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</si>
  <si>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</si>
  <si>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</si>
  <si>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</si>
  <si>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</si>
  <si>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</si>
  <si>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</si>
  <si>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</si>
  <si>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</si>
  <si>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</si>
  <si>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</si>
  <si>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</si>
  <si>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</si>
  <si>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</si>
  <si>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</si>
  <si>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</si>
  <si>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</si>
  <si>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</si>
  <si>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</si>
  <si>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Sherborne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</si>
  <si>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</si>
  <si>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</si>
  <si>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</si>
  <si>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</si>
  <si>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</si>
  <si>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</si>
  <si>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</si>
  <si>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</si>
  <si>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</si>
  <si>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</si>
  <si>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</si>
  <si>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</si>
  <si>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</si>
  <si>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</si>
  <si>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</si>
  <si>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</si>
  <si>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</si>
  <si>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</si>
  <si>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</si>
  <si>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</si>
  <si>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</si>
  <si>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</si>
  <si>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</si>
  <si>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</si>
  <si>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</si>
  <si>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</si>
  <si>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</si>
  <si>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</si>
  <si>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</si>
  <si>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</si>
  <si>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</si>
  <si>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</si>
  <si>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</si>
  <si>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</si>
  <si>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</si>
  <si>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</si>
  <si>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Trent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</si>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</sst>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ks601ew - economic activity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Economically active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73.8</c:v>
                </c:pt>
                <c:pt idx="2">
                  <c:v>68.099999999999994</c:v>
                </c:pt>
                <c:pt idx="3">
                  <c:v>67.599999999999994</c:v>
                </c:pt>
                <c:pt idx="5">
                  <c:v>70.768932038834961</c:v>
                </c:pt>
                <c:pt idx="6">
                  <c:v>71.174545454545452</c:v>
                </c:pt>
                <c:pt idx="7">
                  <c:v>70.086904761904776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Economically active: In employment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68.2</c:v>
                </c:pt>
                <c:pt idx="2">
                  <c:v>63</c:v>
                </c:pt>
                <c:pt idx="3">
                  <c:v>63</c:v>
                </c:pt>
                <c:pt idx="5">
                  <c:v>65.258252427184459</c:v>
                </c:pt>
                <c:pt idx="6">
                  <c:v>64.756363636363631</c:v>
                </c:pt>
                <c:pt idx="7">
                  <c:v>61.772023809523823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Economically active: Employee: Part-time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15.2</c:v>
                </c:pt>
                <c:pt idx="2">
                  <c:v>15.8</c:v>
                </c:pt>
                <c:pt idx="3">
                  <c:v>15.5</c:v>
                </c:pt>
                <c:pt idx="5">
                  <c:v>14.820388349514563</c:v>
                </c:pt>
                <c:pt idx="6">
                  <c:v>14.530909090909093</c:v>
                </c:pt>
                <c:pt idx="7">
                  <c:v>13.429166666666665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Economically active: Employee: Full-time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33</c:v>
                </c:pt>
                <c:pt idx="2">
                  <c:v>34.700000000000003</c:v>
                </c:pt>
                <c:pt idx="3">
                  <c:v>32.9</c:v>
                </c:pt>
                <c:pt idx="5">
                  <c:v>38.071844660194174</c:v>
                </c:pt>
                <c:pt idx="6">
                  <c:v>39.792727272727262</c:v>
                </c:pt>
                <c:pt idx="7">
                  <c:v>39.292261904761908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Economically active: Self-employed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20</c:v>
                </c:pt>
                <c:pt idx="2">
                  <c:v>12.5</c:v>
                </c:pt>
                <c:pt idx="3">
                  <c:v>14.6</c:v>
                </c:pt>
                <c:pt idx="5">
                  <c:v>12.355339805825244</c:v>
                </c:pt>
                <c:pt idx="6">
                  <c:v>10.438181818181821</c:v>
                </c:pt>
                <c:pt idx="7">
                  <c:v>9.0535714285714288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Economically active: Unemployed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5">
                  <c:v>3.058252427184466</c:v>
                </c:pt>
                <c:pt idx="6">
                  <c:v>3.5745454545454538</c:v>
                </c:pt>
                <c:pt idx="7">
                  <c:v>4.6857142857142868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Economically active: Full-time student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3.4</c:v>
                </c:pt>
                <c:pt idx="2">
                  <c:v>2.4</c:v>
                </c:pt>
                <c:pt idx="3">
                  <c:v>2.2999999999999998</c:v>
                </c:pt>
                <c:pt idx="5">
                  <c:v>2.4495145631067969</c:v>
                </c:pt>
                <c:pt idx="6">
                  <c:v>2.8418181818181805</c:v>
                </c:pt>
                <c:pt idx="7">
                  <c:v>3.6220238095238102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Economically Inactive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26.2</c:v>
                </c:pt>
                <c:pt idx="2">
                  <c:v>31.9</c:v>
                </c:pt>
                <c:pt idx="3">
                  <c:v>32.4</c:v>
                </c:pt>
                <c:pt idx="5">
                  <c:v>29.231067961165046</c:v>
                </c:pt>
                <c:pt idx="6">
                  <c:v>28.825454545454544</c:v>
                </c:pt>
                <c:pt idx="7">
                  <c:v>29.913095238095242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Economically inactive: Retired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14.9</c:v>
                </c:pt>
                <c:pt idx="2">
                  <c:v>20.3</c:v>
                </c:pt>
                <c:pt idx="3">
                  <c:v>21.2</c:v>
                </c:pt>
                <c:pt idx="5">
                  <c:v>17.245631067961167</c:v>
                </c:pt>
                <c:pt idx="6">
                  <c:v>15.416363636363634</c:v>
                </c:pt>
                <c:pt idx="7">
                  <c:v>12.696428571428571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Economically inactive: Student (including full-time students)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2.8</c:v>
                </c:pt>
                <c:pt idx="2">
                  <c:v>3.2</c:v>
                </c:pt>
                <c:pt idx="3">
                  <c:v>3.4</c:v>
                </c:pt>
                <c:pt idx="5">
                  <c:v>3.5708737864077675</c:v>
                </c:pt>
                <c:pt idx="6">
                  <c:v>4.28</c:v>
                </c:pt>
                <c:pt idx="7">
                  <c:v>6.1452380952380956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Economically inactive: Looking after home or family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2.5</c:v>
                </c:pt>
                <c:pt idx="2">
                  <c:v>3.6</c:v>
                </c:pt>
                <c:pt idx="3">
                  <c:v>3.4</c:v>
                </c:pt>
                <c:pt idx="5">
                  <c:v>3.7398058252427191</c:v>
                </c:pt>
                <c:pt idx="6">
                  <c:v>3.996363636363637</c:v>
                </c:pt>
                <c:pt idx="7">
                  <c:v>4.4964285714285719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Economically inactive: Long-term sick or disabled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3.9</c:v>
                </c:pt>
                <c:pt idx="2">
                  <c:v>3.1</c:v>
                </c:pt>
                <c:pt idx="3">
                  <c:v>2.9</c:v>
                </c:pt>
                <c:pt idx="5">
                  <c:v>3.0621359223300968</c:v>
                </c:pt>
                <c:pt idx="6">
                  <c:v>3.3727272727272721</c:v>
                </c:pt>
                <c:pt idx="7">
                  <c:v>4.2976190476190474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Economically inactive: Other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2</c:v>
                </c:pt>
                <c:pt idx="2">
                  <c:v>1.7</c:v>
                </c:pt>
                <c:pt idx="3">
                  <c:v>1.5</c:v>
                </c:pt>
                <c:pt idx="5">
                  <c:v>1.6233009708737862</c:v>
                </c:pt>
                <c:pt idx="6">
                  <c:v>1.7636363636363639</c:v>
                </c:pt>
                <c:pt idx="7">
                  <c:v>2.2827380952380953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Unemployed: Age 16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0.3</c:v>
                </c:pt>
                <c:pt idx="2">
                  <c:v>0.8</c:v>
                </c:pt>
                <c:pt idx="3">
                  <c:v>0.6</c:v>
                </c:pt>
                <c:pt idx="5">
                  <c:v>0.8689320388349514</c:v>
                </c:pt>
                <c:pt idx="6">
                  <c:v>1.0236363636363637</c:v>
                </c:pt>
                <c:pt idx="7">
                  <c:v>1.2964285714285713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Unemployed: Age 50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0.3</c:v>
                </c:pt>
                <c:pt idx="2">
                  <c:v>0.7</c:v>
                </c:pt>
                <c:pt idx="3">
                  <c:v>0.7</c:v>
                </c:pt>
                <c:pt idx="5">
                  <c:v>0.72233009708737883</c:v>
                </c:pt>
                <c:pt idx="6">
                  <c:v>0.75090909090909108</c:v>
                </c:pt>
                <c:pt idx="7">
                  <c:v>0.83333333333333315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Unemployed: Never worked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0.3</c:v>
                </c:pt>
                <c:pt idx="2">
                  <c:v>0.2</c:v>
                </c:pt>
                <c:pt idx="3">
                  <c:v>0.2</c:v>
                </c:pt>
                <c:pt idx="5">
                  <c:v>0.34660194174757286</c:v>
                </c:pt>
                <c:pt idx="6">
                  <c:v>0.45090909090909098</c:v>
                </c:pt>
                <c:pt idx="7">
                  <c:v>0.76726190476190481</c:v>
                </c:pt>
              </c:numCache>
            </c:numRef>
          </c:val>
        </c:ser>
        <c:ser>
          <c:idx val="16"/>
          <c:order val="16"/>
          <c:tx>
            <c:strRef>
              <c:f>Sheet3!$AD$4</c:f>
              <c:strCache>
                <c:ptCount val="1"/>
                <c:pt idx="0">
                  <c:v>Long-term unemployed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0.8</c:v>
                </c:pt>
                <c:pt idx="2">
                  <c:v>1</c:v>
                </c:pt>
                <c:pt idx="3">
                  <c:v>0.9</c:v>
                </c:pt>
                <c:pt idx="5">
                  <c:v>1.1475728155339804</c:v>
                </c:pt>
                <c:pt idx="6">
                  <c:v>1.3690909090909091</c:v>
                </c:pt>
                <c:pt idx="7">
                  <c:v>1.8571428571428572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08512"/>
        <c:axId val="110210080"/>
      </c:barChart>
      <c:catAx>
        <c:axId val="1102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210080"/>
        <c:crosses val="autoZero"/>
        <c:auto val="1"/>
        <c:lblAlgn val="ctr"/>
        <c:lblOffset val="100"/>
        <c:noMultiLvlLbl val="0"/>
      </c:catAx>
      <c:valAx>
        <c:axId val="11021008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02085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190498</xdr:colOff>
      <xdr:row>17</xdr:row>
      <xdr:rowOff>0</xdr:rowOff>
    </xdr:from>
    <xdr:to>
      <xdr:col>29</xdr:col>
      <xdr:colOff>1047749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3" width="25.570312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CT8" t="s">
        <v>7</v>
      </c>
    </row>
    <row r="9" spans="2:98" x14ac:dyDescent="0.25">
      <c r="C9" t="s">
        <v>8</v>
      </c>
      <c r="D9" t="s">
        <v>160</v>
      </c>
      <c r="E9" t="s">
        <v>161</v>
      </c>
      <c r="F9" t="s">
        <v>11</v>
      </c>
      <c r="G9">
        <v>100</v>
      </c>
      <c r="H9">
        <v>73.8</v>
      </c>
      <c r="I9">
        <v>68.2</v>
      </c>
      <c r="J9">
        <v>15.2</v>
      </c>
      <c r="K9">
        <v>33</v>
      </c>
      <c r="L9">
        <v>20</v>
      </c>
      <c r="M9">
        <v>2.2999999999999998</v>
      </c>
      <c r="N9">
        <v>3.4</v>
      </c>
      <c r="O9">
        <v>26.2</v>
      </c>
      <c r="P9">
        <v>14.9</v>
      </c>
      <c r="Q9">
        <v>2.8</v>
      </c>
      <c r="R9">
        <v>2.5</v>
      </c>
      <c r="S9">
        <v>3.9</v>
      </c>
      <c r="T9">
        <v>2</v>
      </c>
      <c r="U9">
        <v>0.3</v>
      </c>
      <c r="V9">
        <v>0.3</v>
      </c>
      <c r="W9">
        <v>0.3</v>
      </c>
      <c r="X9">
        <v>0.8</v>
      </c>
      <c r="CT9" t="s">
        <v>10</v>
      </c>
    </row>
    <row r="10" spans="2:98" x14ac:dyDescent="0.25">
      <c r="C10" t="s">
        <v>121</v>
      </c>
      <c r="D10" t="s">
        <v>156</v>
      </c>
      <c r="E10" t="s">
        <v>162</v>
      </c>
      <c r="F10" t="s">
        <v>11</v>
      </c>
      <c r="G10">
        <v>100</v>
      </c>
      <c r="H10">
        <v>68.900000000000006</v>
      </c>
      <c r="I10">
        <v>64.900000000000006</v>
      </c>
      <c r="J10">
        <v>19.8</v>
      </c>
      <c r="K10">
        <v>30.7</v>
      </c>
      <c r="L10">
        <v>14.4</v>
      </c>
      <c r="M10">
        <v>1.9</v>
      </c>
      <c r="N10">
        <v>2.1</v>
      </c>
      <c r="O10">
        <v>31.1</v>
      </c>
      <c r="P10">
        <v>21.2</v>
      </c>
      <c r="Q10">
        <v>2.1</v>
      </c>
      <c r="R10">
        <v>2.8</v>
      </c>
      <c r="S10">
        <v>3.7</v>
      </c>
      <c r="T10">
        <v>1.2</v>
      </c>
      <c r="U10">
        <v>0.7</v>
      </c>
      <c r="V10">
        <v>0.5</v>
      </c>
      <c r="W10">
        <v>0.2</v>
      </c>
      <c r="X10">
        <v>0.7</v>
      </c>
      <c r="CT10" t="s">
        <v>12</v>
      </c>
    </row>
    <row r="11" spans="2:98" x14ac:dyDescent="0.25">
      <c r="C11" t="s">
        <v>163</v>
      </c>
      <c r="D11" t="s">
        <v>164</v>
      </c>
      <c r="E11" t="s">
        <v>165</v>
      </c>
      <c r="F11" t="s">
        <v>11</v>
      </c>
      <c r="G11">
        <v>100</v>
      </c>
      <c r="H11">
        <v>73</v>
      </c>
      <c r="I11">
        <v>69</v>
      </c>
      <c r="J11">
        <v>18.3</v>
      </c>
      <c r="K11">
        <v>33.299999999999997</v>
      </c>
      <c r="L11">
        <v>17.5</v>
      </c>
      <c r="M11">
        <v>1.6</v>
      </c>
      <c r="N11">
        <v>2.4</v>
      </c>
      <c r="O11">
        <v>27</v>
      </c>
      <c r="P11">
        <v>8.6999999999999993</v>
      </c>
      <c r="Q11">
        <v>6.3</v>
      </c>
      <c r="R11">
        <v>6.3</v>
      </c>
      <c r="S11">
        <v>4.8</v>
      </c>
      <c r="T11">
        <v>0.8</v>
      </c>
      <c r="U11">
        <v>0.8</v>
      </c>
      <c r="V11">
        <v>0.8</v>
      </c>
      <c r="W11">
        <v>0.8</v>
      </c>
      <c r="X11">
        <v>0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64</v>
      </c>
      <c r="I12">
        <v>61.3</v>
      </c>
      <c r="J12">
        <v>13.5</v>
      </c>
      <c r="K12">
        <v>31.5</v>
      </c>
      <c r="L12">
        <v>16.2</v>
      </c>
      <c r="M12">
        <v>2.7</v>
      </c>
      <c r="N12">
        <v>0</v>
      </c>
      <c r="O12">
        <v>36</v>
      </c>
      <c r="P12">
        <v>24.3</v>
      </c>
      <c r="Q12">
        <v>3.6</v>
      </c>
      <c r="R12">
        <v>5.4</v>
      </c>
      <c r="S12">
        <v>0.9</v>
      </c>
      <c r="T12">
        <v>1.8</v>
      </c>
      <c r="U12">
        <v>1.8</v>
      </c>
      <c r="V12">
        <v>0.9</v>
      </c>
      <c r="W12">
        <v>0</v>
      </c>
      <c r="X12">
        <v>0.9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  <c r="U14" t="s">
        <v>18</v>
      </c>
      <c r="V14" t="s">
        <v>18</v>
      </c>
      <c r="W14" t="s">
        <v>18</v>
      </c>
      <c r="X14" t="s">
        <v>18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61.3</v>
      </c>
      <c r="I15">
        <v>56.6</v>
      </c>
      <c r="J15">
        <v>14.2</v>
      </c>
      <c r="K15">
        <v>27.1</v>
      </c>
      <c r="L15">
        <v>15.3</v>
      </c>
      <c r="M15">
        <v>2.5</v>
      </c>
      <c r="N15">
        <v>2.2000000000000002</v>
      </c>
      <c r="O15">
        <v>38.700000000000003</v>
      </c>
      <c r="P15">
        <v>26.5</v>
      </c>
      <c r="Q15">
        <v>2</v>
      </c>
      <c r="R15">
        <v>4.4000000000000004</v>
      </c>
      <c r="S15">
        <v>4.4000000000000004</v>
      </c>
      <c r="T15">
        <v>1.3</v>
      </c>
      <c r="U15">
        <v>0.9</v>
      </c>
      <c r="V15">
        <v>0.8</v>
      </c>
      <c r="W15">
        <v>0.3</v>
      </c>
      <c r="X15">
        <v>1.2</v>
      </c>
      <c r="CT15" t="s">
        <v>17</v>
      </c>
    </row>
    <row r="16" spans="2:98" x14ac:dyDescent="0.25">
      <c r="D16" t="s">
        <v>172</v>
      </c>
      <c r="E16" t="s">
        <v>174</v>
      </c>
      <c r="F16" t="s">
        <v>74</v>
      </c>
      <c r="G16">
        <v>100</v>
      </c>
      <c r="H16">
        <v>63.6</v>
      </c>
      <c r="I16">
        <v>58.8</v>
      </c>
      <c r="J16">
        <v>14.7</v>
      </c>
      <c r="K16">
        <v>28</v>
      </c>
      <c r="L16">
        <v>16.100000000000001</v>
      </c>
      <c r="M16">
        <v>2.7</v>
      </c>
      <c r="N16">
        <v>2.1</v>
      </c>
      <c r="O16">
        <v>36.4</v>
      </c>
      <c r="P16">
        <v>24.6</v>
      </c>
      <c r="Q16">
        <v>2.5</v>
      </c>
      <c r="R16">
        <v>4.5</v>
      </c>
      <c r="S16">
        <v>3.6</v>
      </c>
      <c r="T16">
        <v>1.2</v>
      </c>
      <c r="U16">
        <v>0.8</v>
      </c>
      <c r="V16">
        <v>1</v>
      </c>
      <c r="W16">
        <v>0.3</v>
      </c>
      <c r="X16">
        <v>1.2</v>
      </c>
      <c r="CT16" t="s">
        <v>19</v>
      </c>
    </row>
    <row r="17" spans="4:98" x14ac:dyDescent="0.25">
      <c r="D17" t="s">
        <v>175</v>
      </c>
      <c r="E17" t="s">
        <v>176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  <c r="U17" t="s">
        <v>18</v>
      </c>
      <c r="V17" t="s">
        <v>18</v>
      </c>
      <c r="W17" t="s">
        <v>18</v>
      </c>
      <c r="X17" t="s">
        <v>18</v>
      </c>
      <c r="CT17" t="s">
        <v>20</v>
      </c>
    </row>
    <row r="18" spans="4:98" x14ac:dyDescent="0.25">
      <c r="D18" t="s">
        <v>177</v>
      </c>
      <c r="E18" t="s">
        <v>178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  <c r="U18" t="s">
        <v>18</v>
      </c>
      <c r="V18" t="s">
        <v>18</v>
      </c>
      <c r="W18" t="s">
        <v>18</v>
      </c>
      <c r="X18" t="s">
        <v>18</v>
      </c>
      <c r="CT18" t="s">
        <v>21</v>
      </c>
    </row>
    <row r="19" spans="4:98" x14ac:dyDescent="0.25">
      <c r="D19" t="s">
        <v>179</v>
      </c>
      <c r="E19" t="s">
        <v>180</v>
      </c>
      <c r="F19" t="s">
        <v>11</v>
      </c>
      <c r="G19">
        <v>100</v>
      </c>
      <c r="H19">
        <v>72.599999999999994</v>
      </c>
      <c r="I19">
        <v>67.099999999999994</v>
      </c>
      <c r="J19">
        <v>19.5</v>
      </c>
      <c r="K19">
        <v>38.700000000000003</v>
      </c>
      <c r="L19">
        <v>8.9</v>
      </c>
      <c r="M19">
        <v>2.6</v>
      </c>
      <c r="N19">
        <v>2.9</v>
      </c>
      <c r="O19">
        <v>27.4</v>
      </c>
      <c r="P19">
        <v>18.899999999999999</v>
      </c>
      <c r="Q19">
        <v>1.8</v>
      </c>
      <c r="R19">
        <v>2.9</v>
      </c>
      <c r="S19">
        <v>2.1</v>
      </c>
      <c r="T19">
        <v>1.6</v>
      </c>
      <c r="U19">
        <v>0</v>
      </c>
      <c r="V19">
        <v>0.8</v>
      </c>
      <c r="W19">
        <v>0</v>
      </c>
      <c r="X19">
        <v>1.3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>
        <v>100</v>
      </c>
      <c r="H20">
        <v>69.900000000000006</v>
      </c>
      <c r="I20">
        <v>67.8</v>
      </c>
      <c r="J20">
        <v>17.8</v>
      </c>
      <c r="K20">
        <v>32.200000000000003</v>
      </c>
      <c r="L20">
        <v>17.8</v>
      </c>
      <c r="M20">
        <v>1.4</v>
      </c>
      <c r="N20">
        <v>0.7</v>
      </c>
      <c r="O20">
        <v>30.1</v>
      </c>
      <c r="P20">
        <v>16.100000000000001</v>
      </c>
      <c r="Q20">
        <v>2.1</v>
      </c>
      <c r="R20">
        <v>5.6</v>
      </c>
      <c r="S20">
        <v>5.6</v>
      </c>
      <c r="T20">
        <v>0.7</v>
      </c>
      <c r="U20">
        <v>1</v>
      </c>
      <c r="V20">
        <v>0.3</v>
      </c>
      <c r="W20">
        <v>0.7</v>
      </c>
      <c r="X20">
        <v>0.3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>
        <v>100</v>
      </c>
      <c r="H21">
        <v>60.5</v>
      </c>
      <c r="I21">
        <v>57.2</v>
      </c>
      <c r="J21">
        <v>15.8</v>
      </c>
      <c r="K21">
        <v>27.4</v>
      </c>
      <c r="L21">
        <v>14</v>
      </c>
      <c r="M21">
        <v>1.9</v>
      </c>
      <c r="N21">
        <v>1.4</v>
      </c>
      <c r="O21">
        <v>39.5</v>
      </c>
      <c r="P21">
        <v>30.8</v>
      </c>
      <c r="Q21">
        <v>2.2999999999999998</v>
      </c>
      <c r="R21">
        <v>2.1</v>
      </c>
      <c r="S21">
        <v>2.6</v>
      </c>
      <c r="T21">
        <v>1.7</v>
      </c>
      <c r="U21">
        <v>0.2</v>
      </c>
      <c r="V21">
        <v>1</v>
      </c>
      <c r="W21">
        <v>0.1</v>
      </c>
      <c r="X21">
        <v>0.6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66.7</v>
      </c>
      <c r="I22">
        <v>62.3</v>
      </c>
      <c r="J22">
        <v>15.4</v>
      </c>
      <c r="K22">
        <v>33.6</v>
      </c>
      <c r="L22">
        <v>13.2</v>
      </c>
      <c r="M22">
        <v>1.5</v>
      </c>
      <c r="N22">
        <v>2.9</v>
      </c>
      <c r="O22">
        <v>33.299999999999997</v>
      </c>
      <c r="P22">
        <v>21.1</v>
      </c>
      <c r="Q22">
        <v>2</v>
      </c>
      <c r="R22">
        <v>5.7</v>
      </c>
      <c r="S22">
        <v>2.9</v>
      </c>
      <c r="T22">
        <v>1.6</v>
      </c>
      <c r="U22">
        <v>0.4</v>
      </c>
      <c r="V22">
        <v>0.7</v>
      </c>
      <c r="W22">
        <v>0.1</v>
      </c>
      <c r="X22">
        <v>0.4</v>
      </c>
      <c r="CT22" t="s">
        <v>25</v>
      </c>
    </row>
    <row r="23" spans="4:98" x14ac:dyDescent="0.25">
      <c r="D23" t="s">
        <v>185</v>
      </c>
      <c r="E23" t="s">
        <v>187</v>
      </c>
      <c r="F23" t="s">
        <v>74</v>
      </c>
      <c r="G23">
        <v>100</v>
      </c>
      <c r="H23">
        <v>67.3</v>
      </c>
      <c r="I23">
        <v>62.7</v>
      </c>
      <c r="J23">
        <v>15.1</v>
      </c>
      <c r="K23">
        <v>32.1</v>
      </c>
      <c r="L23">
        <v>15.5</v>
      </c>
      <c r="M23">
        <v>1.6</v>
      </c>
      <c r="N23">
        <v>3</v>
      </c>
      <c r="O23">
        <v>32.700000000000003</v>
      </c>
      <c r="P23">
        <v>22</v>
      </c>
      <c r="Q23">
        <v>2.5</v>
      </c>
      <c r="R23">
        <v>4.5</v>
      </c>
      <c r="S23">
        <v>2.2000000000000002</v>
      </c>
      <c r="T23">
        <v>1.5</v>
      </c>
      <c r="U23">
        <v>0.5</v>
      </c>
      <c r="V23">
        <v>0.7</v>
      </c>
      <c r="W23">
        <v>0.1</v>
      </c>
      <c r="X23">
        <v>0.4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100</v>
      </c>
      <c r="H24">
        <v>68.3</v>
      </c>
      <c r="I24">
        <v>64.2</v>
      </c>
      <c r="J24">
        <v>15.5</v>
      </c>
      <c r="K24">
        <v>29.9</v>
      </c>
      <c r="L24">
        <v>18.8</v>
      </c>
      <c r="M24">
        <v>1.1000000000000001</v>
      </c>
      <c r="N24">
        <v>3</v>
      </c>
      <c r="O24">
        <v>31.7</v>
      </c>
      <c r="P24">
        <v>24.7</v>
      </c>
      <c r="Q24">
        <v>2.2000000000000002</v>
      </c>
      <c r="R24">
        <v>1.5</v>
      </c>
      <c r="S24">
        <v>2.6</v>
      </c>
      <c r="T24">
        <v>0.7</v>
      </c>
      <c r="U24">
        <v>0.4</v>
      </c>
      <c r="V24">
        <v>0.7</v>
      </c>
      <c r="W24">
        <v>0</v>
      </c>
      <c r="X24">
        <v>0.4</v>
      </c>
      <c r="CT24" t="s">
        <v>26</v>
      </c>
    </row>
    <row r="25" spans="4:98" x14ac:dyDescent="0.25">
      <c r="D25" t="s">
        <v>190</v>
      </c>
      <c r="E25" t="s">
        <v>191</v>
      </c>
      <c r="F25" t="s">
        <v>11</v>
      </c>
      <c r="G25">
        <v>100</v>
      </c>
      <c r="H25">
        <v>66.3</v>
      </c>
      <c r="I25">
        <v>61.2</v>
      </c>
      <c r="J25">
        <v>17.2</v>
      </c>
      <c r="K25">
        <v>30.5</v>
      </c>
      <c r="L25">
        <v>13.5</v>
      </c>
      <c r="M25">
        <v>2</v>
      </c>
      <c r="N25">
        <v>3</v>
      </c>
      <c r="O25">
        <v>33.700000000000003</v>
      </c>
      <c r="P25">
        <v>22.7</v>
      </c>
      <c r="Q25">
        <v>2.4</v>
      </c>
      <c r="R25">
        <v>3.2</v>
      </c>
      <c r="S25">
        <v>3.7</v>
      </c>
      <c r="T25">
        <v>1.7</v>
      </c>
      <c r="U25">
        <v>0.6</v>
      </c>
      <c r="V25">
        <v>0.4</v>
      </c>
      <c r="W25">
        <v>0.2</v>
      </c>
      <c r="X25">
        <v>1</v>
      </c>
      <c r="CT25" t="s">
        <v>27</v>
      </c>
    </row>
    <row r="26" spans="4:98" x14ac:dyDescent="0.25">
      <c r="D26" t="s">
        <v>190</v>
      </c>
      <c r="E26" t="s">
        <v>192</v>
      </c>
      <c r="F26" t="s">
        <v>74</v>
      </c>
      <c r="G26">
        <v>100</v>
      </c>
      <c r="H26">
        <v>67</v>
      </c>
      <c r="I26">
        <v>61.9</v>
      </c>
      <c r="J26">
        <v>16.7</v>
      </c>
      <c r="K26">
        <v>31.2</v>
      </c>
      <c r="L26">
        <v>13.9</v>
      </c>
      <c r="M26">
        <v>2</v>
      </c>
      <c r="N26">
        <v>3.1</v>
      </c>
      <c r="O26">
        <v>33</v>
      </c>
      <c r="P26">
        <v>21.4</v>
      </c>
      <c r="Q26">
        <v>2.5</v>
      </c>
      <c r="R26">
        <v>3.2</v>
      </c>
      <c r="S26">
        <v>4.2</v>
      </c>
      <c r="T26">
        <v>1.7</v>
      </c>
      <c r="U26">
        <v>0.6</v>
      </c>
      <c r="V26">
        <v>0.4</v>
      </c>
      <c r="W26">
        <v>0.1</v>
      </c>
      <c r="X26">
        <v>1</v>
      </c>
      <c r="CT26" t="s">
        <v>28</v>
      </c>
    </row>
    <row r="27" spans="4:98" x14ac:dyDescent="0.25">
      <c r="D27" t="s">
        <v>193</v>
      </c>
      <c r="E27" t="s">
        <v>194</v>
      </c>
      <c r="F27" t="s">
        <v>11</v>
      </c>
      <c r="G27">
        <v>100</v>
      </c>
      <c r="H27">
        <v>68.5</v>
      </c>
      <c r="I27">
        <v>62.7</v>
      </c>
      <c r="J27">
        <v>17</v>
      </c>
      <c r="K27">
        <v>31.3</v>
      </c>
      <c r="L27">
        <v>14.4</v>
      </c>
      <c r="M27">
        <v>3.3</v>
      </c>
      <c r="N27">
        <v>2.5</v>
      </c>
      <c r="O27">
        <v>31.5</v>
      </c>
      <c r="P27">
        <v>18.8</v>
      </c>
      <c r="Q27">
        <v>2.5</v>
      </c>
      <c r="R27">
        <v>4</v>
      </c>
      <c r="S27">
        <v>4.7</v>
      </c>
      <c r="T27">
        <v>1.6</v>
      </c>
      <c r="U27">
        <v>1.3</v>
      </c>
      <c r="V27">
        <v>0.7</v>
      </c>
      <c r="W27">
        <v>0.5</v>
      </c>
      <c r="X27">
        <v>1.1000000000000001</v>
      </c>
      <c r="CT27" t="s">
        <v>29</v>
      </c>
    </row>
    <row r="28" spans="4:98" x14ac:dyDescent="0.25">
      <c r="D28" t="s">
        <v>195</v>
      </c>
      <c r="E28" t="s">
        <v>196</v>
      </c>
      <c r="F28" t="s">
        <v>74</v>
      </c>
      <c r="G28">
        <v>100</v>
      </c>
      <c r="H28">
        <v>68.2</v>
      </c>
      <c r="I28">
        <v>62.6</v>
      </c>
      <c r="J28">
        <v>17.399999999999999</v>
      </c>
      <c r="K28">
        <v>31.5</v>
      </c>
      <c r="L28">
        <v>13.7</v>
      </c>
      <c r="M28">
        <v>3</v>
      </c>
      <c r="N28">
        <v>2.6</v>
      </c>
      <c r="O28">
        <v>31.8</v>
      </c>
      <c r="P28">
        <v>19.100000000000001</v>
      </c>
      <c r="Q28">
        <v>2.2999999999999998</v>
      </c>
      <c r="R28">
        <v>3.8</v>
      </c>
      <c r="S28">
        <v>4.7</v>
      </c>
      <c r="T28">
        <v>1.9</v>
      </c>
      <c r="U28">
        <v>0.8</v>
      </c>
      <c r="V28">
        <v>1</v>
      </c>
      <c r="W28">
        <v>0.1</v>
      </c>
      <c r="X28">
        <v>1.1000000000000001</v>
      </c>
      <c r="CT28" t="s">
        <v>30</v>
      </c>
    </row>
    <row r="29" spans="4:98" x14ac:dyDescent="0.25">
      <c r="D29" t="s">
        <v>197</v>
      </c>
      <c r="E29" t="s">
        <v>198</v>
      </c>
      <c r="F29" t="s">
        <v>74</v>
      </c>
      <c r="G29">
        <v>100</v>
      </c>
      <c r="H29">
        <v>65.8</v>
      </c>
      <c r="I29">
        <v>60.7</v>
      </c>
      <c r="J29">
        <v>16.3</v>
      </c>
      <c r="K29">
        <v>29.6</v>
      </c>
      <c r="L29">
        <v>14.9</v>
      </c>
      <c r="M29">
        <v>3.1</v>
      </c>
      <c r="N29">
        <v>2</v>
      </c>
      <c r="O29">
        <v>34.200000000000003</v>
      </c>
      <c r="P29">
        <v>22.9</v>
      </c>
      <c r="Q29">
        <v>2.4</v>
      </c>
      <c r="R29">
        <v>3.7</v>
      </c>
      <c r="S29">
        <v>3.8</v>
      </c>
      <c r="T29">
        <v>1.4</v>
      </c>
      <c r="U29">
        <v>1.3</v>
      </c>
      <c r="V29">
        <v>0.5</v>
      </c>
      <c r="W29">
        <v>0.6</v>
      </c>
      <c r="X29">
        <v>1</v>
      </c>
      <c r="CT29" t="s">
        <v>31</v>
      </c>
    </row>
    <row r="30" spans="4:98" x14ac:dyDescent="0.25">
      <c r="D30" t="s">
        <v>199</v>
      </c>
      <c r="E30" t="s">
        <v>200</v>
      </c>
      <c r="F30" t="s">
        <v>11</v>
      </c>
      <c r="G30">
        <v>100</v>
      </c>
      <c r="H30">
        <v>70.099999999999994</v>
      </c>
      <c r="I30">
        <v>65.900000000000006</v>
      </c>
      <c r="J30">
        <v>18.100000000000001</v>
      </c>
      <c r="K30">
        <v>36.4</v>
      </c>
      <c r="L30">
        <v>11.4</v>
      </c>
      <c r="M30">
        <v>1.7</v>
      </c>
      <c r="N30">
        <v>2.4</v>
      </c>
      <c r="O30">
        <v>29.9</v>
      </c>
      <c r="P30">
        <v>22.1</v>
      </c>
      <c r="Q30">
        <v>2.2999999999999998</v>
      </c>
      <c r="R30">
        <v>2.8</v>
      </c>
      <c r="S30">
        <v>1.5</v>
      </c>
      <c r="T30">
        <v>1.2</v>
      </c>
      <c r="U30">
        <v>0.3</v>
      </c>
      <c r="V30">
        <v>0.3</v>
      </c>
      <c r="W30">
        <v>0</v>
      </c>
      <c r="X30">
        <v>0.5</v>
      </c>
      <c r="CT30" t="s">
        <v>32</v>
      </c>
    </row>
    <row r="31" spans="4:98" x14ac:dyDescent="0.25">
      <c r="D31" t="s">
        <v>199</v>
      </c>
      <c r="E31" t="s">
        <v>201</v>
      </c>
      <c r="F31" t="s">
        <v>74</v>
      </c>
      <c r="G31">
        <v>100</v>
      </c>
      <c r="H31">
        <v>70.400000000000006</v>
      </c>
      <c r="I31">
        <v>66.099999999999994</v>
      </c>
      <c r="J31">
        <v>18.100000000000001</v>
      </c>
      <c r="K31">
        <v>35.4</v>
      </c>
      <c r="L31">
        <v>12.5</v>
      </c>
      <c r="M31">
        <v>1.8</v>
      </c>
      <c r="N31">
        <v>2.5</v>
      </c>
      <c r="O31">
        <v>29.6</v>
      </c>
      <c r="P31">
        <v>21.3</v>
      </c>
      <c r="Q31">
        <v>2.7</v>
      </c>
      <c r="R31">
        <v>2.6</v>
      </c>
      <c r="S31">
        <v>1.8</v>
      </c>
      <c r="T31">
        <v>1.2</v>
      </c>
      <c r="U31">
        <v>0.2</v>
      </c>
      <c r="V31">
        <v>0.7</v>
      </c>
      <c r="W31">
        <v>0</v>
      </c>
      <c r="X31">
        <v>0.5</v>
      </c>
      <c r="CT31" t="s">
        <v>33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64.900000000000006</v>
      </c>
      <c r="I32">
        <v>60.8</v>
      </c>
      <c r="J32">
        <v>12.9</v>
      </c>
      <c r="K32">
        <v>27.7</v>
      </c>
      <c r="L32">
        <v>20.2</v>
      </c>
      <c r="M32">
        <v>1.6</v>
      </c>
      <c r="N32">
        <v>2.5</v>
      </c>
      <c r="O32">
        <v>35.1</v>
      </c>
      <c r="P32">
        <v>24</v>
      </c>
      <c r="Q32">
        <v>2.2000000000000002</v>
      </c>
      <c r="R32">
        <v>4.0999999999999996</v>
      </c>
      <c r="S32">
        <v>3.6</v>
      </c>
      <c r="T32">
        <v>1.2</v>
      </c>
      <c r="U32">
        <v>0.1</v>
      </c>
      <c r="V32">
        <v>0.3</v>
      </c>
      <c r="W32">
        <v>0</v>
      </c>
      <c r="X32">
        <v>0.9</v>
      </c>
      <c r="CT32" t="s">
        <v>34</v>
      </c>
    </row>
    <row r="33" spans="4:98" x14ac:dyDescent="0.25">
      <c r="D33" t="s">
        <v>202</v>
      </c>
      <c r="E33" t="s">
        <v>204</v>
      </c>
      <c r="F33" t="s">
        <v>74</v>
      </c>
      <c r="G33">
        <v>100</v>
      </c>
      <c r="H33">
        <v>65.599999999999994</v>
      </c>
      <c r="I33">
        <v>61.7</v>
      </c>
      <c r="J33">
        <v>12.7</v>
      </c>
      <c r="K33">
        <v>26.8</v>
      </c>
      <c r="L33">
        <v>22.2</v>
      </c>
      <c r="M33">
        <v>1.7</v>
      </c>
      <c r="N33">
        <v>2.2000000000000002</v>
      </c>
      <c r="O33">
        <v>34.4</v>
      </c>
      <c r="P33">
        <v>23.5</v>
      </c>
      <c r="Q33">
        <v>2.2000000000000002</v>
      </c>
      <c r="R33">
        <v>3.8</v>
      </c>
      <c r="S33">
        <v>3.6</v>
      </c>
      <c r="T33">
        <v>1.3</v>
      </c>
      <c r="U33">
        <v>0.1</v>
      </c>
      <c r="V33">
        <v>0.5</v>
      </c>
      <c r="W33">
        <v>0</v>
      </c>
      <c r="X33">
        <v>1</v>
      </c>
      <c r="CT33" t="s">
        <v>35</v>
      </c>
    </row>
    <row r="34" spans="4:98" x14ac:dyDescent="0.25">
      <c r="D34" t="s">
        <v>205</v>
      </c>
      <c r="E34" t="s">
        <v>206</v>
      </c>
      <c r="F34" t="s">
        <v>11</v>
      </c>
      <c r="G34">
        <v>100</v>
      </c>
      <c r="H34">
        <v>69.400000000000006</v>
      </c>
      <c r="I34">
        <v>65.400000000000006</v>
      </c>
      <c r="J34">
        <v>14.3</v>
      </c>
      <c r="K34">
        <v>28.5</v>
      </c>
      <c r="L34">
        <v>22.6</v>
      </c>
      <c r="M34">
        <v>1.7</v>
      </c>
      <c r="N34">
        <v>2.2999999999999998</v>
      </c>
      <c r="O34">
        <v>30.6</v>
      </c>
      <c r="P34">
        <v>20.9</v>
      </c>
      <c r="Q34">
        <v>3</v>
      </c>
      <c r="R34">
        <v>4.5999999999999996</v>
      </c>
      <c r="S34">
        <v>1.3</v>
      </c>
      <c r="T34">
        <v>0.8</v>
      </c>
      <c r="U34">
        <v>1.1000000000000001</v>
      </c>
      <c r="V34">
        <v>0</v>
      </c>
      <c r="W34">
        <v>0.6</v>
      </c>
      <c r="X34">
        <v>0.4</v>
      </c>
      <c r="CT34" t="s">
        <v>36</v>
      </c>
    </row>
    <row r="35" spans="4:98" x14ac:dyDescent="0.25">
      <c r="D35" t="s">
        <v>207</v>
      </c>
      <c r="E35" t="s">
        <v>208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CT35" t="s">
        <v>37</v>
      </c>
    </row>
    <row r="36" spans="4:98" x14ac:dyDescent="0.25">
      <c r="D36" t="s">
        <v>209</v>
      </c>
      <c r="E36" t="s">
        <v>210</v>
      </c>
      <c r="F36" t="s">
        <v>11</v>
      </c>
      <c r="G36">
        <v>100</v>
      </c>
      <c r="H36">
        <v>65.2</v>
      </c>
      <c r="I36">
        <v>59.8</v>
      </c>
      <c r="J36">
        <v>8.6999999999999993</v>
      </c>
      <c r="K36">
        <v>19.600000000000001</v>
      </c>
      <c r="L36">
        <v>31.5</v>
      </c>
      <c r="M36">
        <v>4.3</v>
      </c>
      <c r="N36">
        <v>1.1000000000000001</v>
      </c>
      <c r="O36">
        <v>34.799999999999997</v>
      </c>
      <c r="P36">
        <v>25</v>
      </c>
      <c r="Q36">
        <v>2.2000000000000002</v>
      </c>
      <c r="R36">
        <v>3.3</v>
      </c>
      <c r="S36">
        <v>3.3</v>
      </c>
      <c r="T36">
        <v>1.1000000000000001</v>
      </c>
      <c r="U36">
        <v>0</v>
      </c>
      <c r="V36">
        <v>3.3</v>
      </c>
      <c r="W36">
        <v>0</v>
      </c>
      <c r="X36">
        <v>2.2000000000000002</v>
      </c>
      <c r="CT36" t="s">
        <v>38</v>
      </c>
    </row>
    <row r="37" spans="4:98" x14ac:dyDescent="0.25">
      <c r="D37" t="s">
        <v>211</v>
      </c>
      <c r="E37" t="s">
        <v>212</v>
      </c>
      <c r="F37" t="s">
        <v>11</v>
      </c>
      <c r="G37">
        <v>100</v>
      </c>
      <c r="H37">
        <v>58.8</v>
      </c>
      <c r="I37">
        <v>55.1</v>
      </c>
      <c r="J37">
        <v>13.1</v>
      </c>
      <c r="K37">
        <v>21.4</v>
      </c>
      <c r="L37">
        <v>20.6</v>
      </c>
      <c r="M37">
        <v>1.7</v>
      </c>
      <c r="N37">
        <v>2</v>
      </c>
      <c r="O37">
        <v>41.2</v>
      </c>
      <c r="P37">
        <v>32.5</v>
      </c>
      <c r="Q37">
        <v>2.1</v>
      </c>
      <c r="R37">
        <v>2.9</v>
      </c>
      <c r="S37">
        <v>2.4</v>
      </c>
      <c r="T37">
        <v>1.2</v>
      </c>
      <c r="U37">
        <v>0.5</v>
      </c>
      <c r="V37">
        <v>0.5</v>
      </c>
      <c r="W37">
        <v>0.3</v>
      </c>
      <c r="X37">
        <v>0.2</v>
      </c>
      <c r="CT37" t="s">
        <v>39</v>
      </c>
    </row>
    <row r="38" spans="4:98" x14ac:dyDescent="0.25">
      <c r="D38" t="s">
        <v>211</v>
      </c>
      <c r="E38" t="s">
        <v>213</v>
      </c>
      <c r="F38" t="s">
        <v>74</v>
      </c>
      <c r="G38">
        <v>100</v>
      </c>
      <c r="H38">
        <v>60.6</v>
      </c>
      <c r="I38">
        <v>56.9</v>
      </c>
      <c r="J38">
        <v>13.1</v>
      </c>
      <c r="K38">
        <v>24.4</v>
      </c>
      <c r="L38">
        <v>19.5</v>
      </c>
      <c r="M38">
        <v>1.8</v>
      </c>
      <c r="N38">
        <v>1.9</v>
      </c>
      <c r="O38">
        <v>39.4</v>
      </c>
      <c r="P38">
        <v>31</v>
      </c>
      <c r="Q38">
        <v>1.8</v>
      </c>
      <c r="R38">
        <v>3.5</v>
      </c>
      <c r="S38">
        <v>2.1</v>
      </c>
      <c r="T38">
        <v>1.1000000000000001</v>
      </c>
      <c r="U38">
        <v>0.4</v>
      </c>
      <c r="V38">
        <v>0.7</v>
      </c>
      <c r="W38">
        <v>0.1</v>
      </c>
      <c r="X38">
        <v>0.5</v>
      </c>
      <c r="CT38" t="s">
        <v>40</v>
      </c>
    </row>
    <row r="39" spans="4:98" x14ac:dyDescent="0.25">
      <c r="D39" t="s">
        <v>214</v>
      </c>
      <c r="E39" t="s">
        <v>215</v>
      </c>
      <c r="F39" t="s">
        <v>74</v>
      </c>
      <c r="G39">
        <v>100</v>
      </c>
      <c r="H39">
        <v>64.5</v>
      </c>
      <c r="I39">
        <v>61.3</v>
      </c>
      <c r="J39">
        <v>13</v>
      </c>
      <c r="K39">
        <v>28</v>
      </c>
      <c r="L39">
        <v>20.2</v>
      </c>
      <c r="M39">
        <v>1.3</v>
      </c>
      <c r="N39">
        <v>1.9</v>
      </c>
      <c r="O39">
        <v>35.5</v>
      </c>
      <c r="P39">
        <v>22.5</v>
      </c>
      <c r="Q39">
        <v>6.3</v>
      </c>
      <c r="R39">
        <v>3.5</v>
      </c>
      <c r="S39">
        <v>1.8</v>
      </c>
      <c r="T39">
        <v>1.5</v>
      </c>
      <c r="U39">
        <v>0.3</v>
      </c>
      <c r="V39">
        <v>0.3</v>
      </c>
      <c r="W39">
        <v>0.1</v>
      </c>
      <c r="X39">
        <v>0.4</v>
      </c>
      <c r="CT39" t="s">
        <v>41</v>
      </c>
    </row>
    <row r="40" spans="4:98" x14ac:dyDescent="0.25">
      <c r="D40" t="s">
        <v>216</v>
      </c>
      <c r="E40" t="s">
        <v>217</v>
      </c>
      <c r="F40" t="s">
        <v>11</v>
      </c>
      <c r="G40">
        <v>100</v>
      </c>
      <c r="H40">
        <v>78.8</v>
      </c>
      <c r="I40">
        <v>72.599999999999994</v>
      </c>
      <c r="J40">
        <v>9.6999999999999993</v>
      </c>
      <c r="K40">
        <v>40.700000000000003</v>
      </c>
      <c r="L40">
        <v>22.1</v>
      </c>
      <c r="M40">
        <v>0.9</v>
      </c>
      <c r="N40">
        <v>5.3</v>
      </c>
      <c r="O40">
        <v>21.2</v>
      </c>
      <c r="P40">
        <v>13.3</v>
      </c>
      <c r="Q40">
        <v>1.8</v>
      </c>
      <c r="R40">
        <v>4.4000000000000004</v>
      </c>
      <c r="S40">
        <v>1.8</v>
      </c>
      <c r="T40">
        <v>0</v>
      </c>
      <c r="U40">
        <v>0</v>
      </c>
      <c r="V40">
        <v>0</v>
      </c>
      <c r="W40">
        <v>0</v>
      </c>
      <c r="X40">
        <v>0.9</v>
      </c>
      <c r="CT40" t="s">
        <v>42</v>
      </c>
    </row>
    <row r="41" spans="4:98" x14ac:dyDescent="0.25">
      <c r="D41" t="s">
        <v>218</v>
      </c>
      <c r="E41" t="s">
        <v>219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  <c r="U41" t="s">
        <v>18</v>
      </c>
      <c r="V41" t="s">
        <v>18</v>
      </c>
      <c r="W41" t="s">
        <v>18</v>
      </c>
      <c r="X41" t="s">
        <v>18</v>
      </c>
      <c r="CT41" t="s">
        <v>43</v>
      </c>
    </row>
    <row r="42" spans="4:98" x14ac:dyDescent="0.25">
      <c r="D42" t="s">
        <v>220</v>
      </c>
      <c r="E42" t="s">
        <v>221</v>
      </c>
      <c r="F42" t="s">
        <v>11</v>
      </c>
      <c r="G42">
        <v>100</v>
      </c>
      <c r="H42">
        <v>70.7</v>
      </c>
      <c r="I42">
        <v>68.8</v>
      </c>
      <c r="J42">
        <v>16.2</v>
      </c>
      <c r="K42">
        <v>32.1</v>
      </c>
      <c r="L42">
        <v>20.5</v>
      </c>
      <c r="M42">
        <v>0.8</v>
      </c>
      <c r="N42">
        <v>1.1000000000000001</v>
      </c>
      <c r="O42">
        <v>29.3</v>
      </c>
      <c r="P42">
        <v>19.2</v>
      </c>
      <c r="Q42">
        <v>1.9</v>
      </c>
      <c r="R42">
        <v>4.9000000000000004</v>
      </c>
      <c r="S42">
        <v>1.6</v>
      </c>
      <c r="T42">
        <v>1.6</v>
      </c>
      <c r="U42">
        <v>0</v>
      </c>
      <c r="V42">
        <v>0.5</v>
      </c>
      <c r="W42">
        <v>0</v>
      </c>
      <c r="X42">
        <v>0.8</v>
      </c>
      <c r="CT42" t="s">
        <v>44</v>
      </c>
    </row>
    <row r="43" spans="4:98" x14ac:dyDescent="0.25">
      <c r="D43" t="s">
        <v>222</v>
      </c>
      <c r="E43" t="s">
        <v>223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CT43" t="s">
        <v>45</v>
      </c>
    </row>
    <row r="44" spans="4:98" x14ac:dyDescent="0.25">
      <c r="D44" t="s">
        <v>224</v>
      </c>
      <c r="E44" t="s">
        <v>225</v>
      </c>
      <c r="F44" t="s">
        <v>11</v>
      </c>
      <c r="G44">
        <v>100</v>
      </c>
      <c r="H44">
        <v>60.5</v>
      </c>
      <c r="I44">
        <v>57.7</v>
      </c>
      <c r="J44">
        <v>14.4</v>
      </c>
      <c r="K44">
        <v>27.8</v>
      </c>
      <c r="L44">
        <v>15.5</v>
      </c>
      <c r="M44">
        <v>1.9</v>
      </c>
      <c r="N44">
        <v>0.9</v>
      </c>
      <c r="O44">
        <v>39.5</v>
      </c>
      <c r="P44">
        <v>31.4</v>
      </c>
      <c r="Q44">
        <v>2.2999999999999998</v>
      </c>
      <c r="R44">
        <v>3.6</v>
      </c>
      <c r="S44">
        <v>1.5</v>
      </c>
      <c r="T44">
        <v>0.8</v>
      </c>
      <c r="U44">
        <v>0.4</v>
      </c>
      <c r="V44">
        <v>0.9</v>
      </c>
      <c r="W44">
        <v>0.2</v>
      </c>
      <c r="X44">
        <v>0.9</v>
      </c>
      <c r="CT44" t="s">
        <v>46</v>
      </c>
    </row>
    <row r="45" spans="4:98" x14ac:dyDescent="0.25">
      <c r="D45" t="s">
        <v>226</v>
      </c>
      <c r="E45" t="s">
        <v>227</v>
      </c>
      <c r="F45" t="s">
        <v>11</v>
      </c>
      <c r="G45">
        <v>100</v>
      </c>
      <c r="H45">
        <v>71.099999999999994</v>
      </c>
      <c r="I45">
        <v>66.3</v>
      </c>
      <c r="J45">
        <v>16.399999999999999</v>
      </c>
      <c r="K45">
        <v>39.4</v>
      </c>
      <c r="L45">
        <v>10.5</v>
      </c>
      <c r="M45">
        <v>2</v>
      </c>
      <c r="N45">
        <v>2.8</v>
      </c>
      <c r="O45">
        <v>28.9</v>
      </c>
      <c r="P45">
        <v>19.100000000000001</v>
      </c>
      <c r="Q45">
        <v>2.8</v>
      </c>
      <c r="R45">
        <v>3.6</v>
      </c>
      <c r="S45">
        <v>2.2999999999999998</v>
      </c>
      <c r="T45">
        <v>1.1000000000000001</v>
      </c>
      <c r="U45">
        <v>0.6</v>
      </c>
      <c r="V45">
        <v>0.4</v>
      </c>
      <c r="W45">
        <v>0.1</v>
      </c>
      <c r="X45">
        <v>0.5</v>
      </c>
      <c r="CT45" t="s">
        <v>47</v>
      </c>
    </row>
    <row r="46" spans="4:98" x14ac:dyDescent="0.25">
      <c r="D46" t="s">
        <v>228</v>
      </c>
      <c r="E46" t="s">
        <v>229</v>
      </c>
      <c r="F46" t="s">
        <v>74</v>
      </c>
      <c r="G46">
        <v>100</v>
      </c>
      <c r="H46">
        <v>68.900000000000006</v>
      </c>
      <c r="I46">
        <v>64.400000000000006</v>
      </c>
      <c r="J46">
        <v>15.4</v>
      </c>
      <c r="K46">
        <v>35.1</v>
      </c>
      <c r="L46">
        <v>13.9</v>
      </c>
      <c r="M46">
        <v>1.8</v>
      </c>
      <c r="N46">
        <v>2.7</v>
      </c>
      <c r="O46">
        <v>31.1</v>
      </c>
      <c r="P46">
        <v>21.2</v>
      </c>
      <c r="Q46">
        <v>3.4</v>
      </c>
      <c r="R46">
        <v>3.5</v>
      </c>
      <c r="S46">
        <v>2</v>
      </c>
      <c r="T46">
        <v>1</v>
      </c>
      <c r="U46">
        <v>0.6</v>
      </c>
      <c r="V46">
        <v>0.5</v>
      </c>
      <c r="W46">
        <v>0.1</v>
      </c>
      <c r="X46">
        <v>0.5</v>
      </c>
      <c r="CT46" t="s">
        <v>48</v>
      </c>
    </row>
    <row r="47" spans="4:98" x14ac:dyDescent="0.25">
      <c r="D47" t="s">
        <v>230</v>
      </c>
      <c r="E47" t="s">
        <v>231</v>
      </c>
      <c r="F47" t="s">
        <v>11</v>
      </c>
      <c r="G47">
        <v>100</v>
      </c>
      <c r="H47">
        <v>53</v>
      </c>
      <c r="I47">
        <v>49.7</v>
      </c>
      <c r="J47">
        <v>12.1</v>
      </c>
      <c r="K47">
        <v>20.100000000000001</v>
      </c>
      <c r="L47">
        <v>17.399999999999999</v>
      </c>
      <c r="M47">
        <v>1.9</v>
      </c>
      <c r="N47">
        <v>1.5</v>
      </c>
      <c r="O47">
        <v>47</v>
      </c>
      <c r="P47">
        <v>36.9</v>
      </c>
      <c r="Q47">
        <v>1.9</v>
      </c>
      <c r="R47">
        <v>3.2</v>
      </c>
      <c r="S47">
        <v>2.7</v>
      </c>
      <c r="T47">
        <v>2.2000000000000002</v>
      </c>
      <c r="U47">
        <v>0.6</v>
      </c>
      <c r="V47">
        <v>0.8</v>
      </c>
      <c r="W47">
        <v>0.1</v>
      </c>
      <c r="X47">
        <v>1</v>
      </c>
      <c r="CT47" t="s">
        <v>49</v>
      </c>
    </row>
    <row r="48" spans="4:98" x14ac:dyDescent="0.25">
      <c r="D48" t="s">
        <v>230</v>
      </c>
      <c r="E48" t="s">
        <v>232</v>
      </c>
      <c r="F48" t="s">
        <v>74</v>
      </c>
      <c r="G48">
        <v>100</v>
      </c>
      <c r="H48">
        <v>57.1</v>
      </c>
      <c r="I48">
        <v>53.7</v>
      </c>
      <c r="J48">
        <v>12.3</v>
      </c>
      <c r="K48">
        <v>20.3</v>
      </c>
      <c r="L48">
        <v>21.1</v>
      </c>
      <c r="M48">
        <v>1.8</v>
      </c>
      <c r="N48">
        <v>1.6</v>
      </c>
      <c r="O48">
        <v>42.9</v>
      </c>
      <c r="P48">
        <v>32.5</v>
      </c>
      <c r="Q48">
        <v>2.9</v>
      </c>
      <c r="R48">
        <v>3.2</v>
      </c>
      <c r="S48">
        <v>2.4</v>
      </c>
      <c r="T48">
        <v>1.9</v>
      </c>
      <c r="U48">
        <v>0.6</v>
      </c>
      <c r="V48">
        <v>0.7</v>
      </c>
      <c r="W48">
        <v>0.1</v>
      </c>
      <c r="X48">
        <v>0.9</v>
      </c>
      <c r="CT48" t="s">
        <v>154</v>
      </c>
    </row>
    <row r="49" spans="4:98" x14ac:dyDescent="0.25">
      <c r="D49" t="s">
        <v>233</v>
      </c>
      <c r="E49" t="s">
        <v>234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  <c r="U49" t="s">
        <v>18</v>
      </c>
      <c r="V49" t="s">
        <v>18</v>
      </c>
      <c r="W49" t="s">
        <v>18</v>
      </c>
      <c r="X49" t="s">
        <v>18</v>
      </c>
      <c r="CT49" t="s">
        <v>50</v>
      </c>
    </row>
    <row r="50" spans="4:98" x14ac:dyDescent="0.25">
      <c r="D50" t="s">
        <v>235</v>
      </c>
      <c r="E50" t="s">
        <v>236</v>
      </c>
      <c r="F50" t="s">
        <v>11</v>
      </c>
      <c r="G50">
        <v>100</v>
      </c>
      <c r="H50">
        <v>69.900000000000006</v>
      </c>
      <c r="I50">
        <v>66.7</v>
      </c>
      <c r="J50">
        <v>11.1</v>
      </c>
      <c r="K50">
        <v>33.799999999999997</v>
      </c>
      <c r="L50">
        <v>21.8</v>
      </c>
      <c r="M50">
        <v>0.9</v>
      </c>
      <c r="N50">
        <v>2.2999999999999998</v>
      </c>
      <c r="O50">
        <v>30.1</v>
      </c>
      <c r="P50">
        <v>18.100000000000001</v>
      </c>
      <c r="Q50">
        <v>3.2</v>
      </c>
      <c r="R50">
        <v>5.0999999999999996</v>
      </c>
      <c r="S50">
        <v>2.8</v>
      </c>
      <c r="T50">
        <v>0.9</v>
      </c>
      <c r="U50">
        <v>0</v>
      </c>
      <c r="V50">
        <v>0.5</v>
      </c>
      <c r="W50">
        <v>0</v>
      </c>
      <c r="X50">
        <v>0.5</v>
      </c>
      <c r="CT50" t="s">
        <v>51</v>
      </c>
    </row>
    <row r="51" spans="4:98" x14ac:dyDescent="0.25">
      <c r="D51" t="s">
        <v>237</v>
      </c>
      <c r="E51" t="s">
        <v>238</v>
      </c>
      <c r="F51" t="s">
        <v>74</v>
      </c>
      <c r="G51">
        <v>100</v>
      </c>
      <c r="H51">
        <v>67.400000000000006</v>
      </c>
      <c r="I51">
        <v>62.9</v>
      </c>
      <c r="J51">
        <v>14.8</v>
      </c>
      <c r="K51">
        <v>29.8</v>
      </c>
      <c r="L51">
        <v>18.3</v>
      </c>
      <c r="M51">
        <v>1.9</v>
      </c>
      <c r="N51">
        <v>2.5</v>
      </c>
      <c r="O51">
        <v>32.6</v>
      </c>
      <c r="P51">
        <v>23.8</v>
      </c>
      <c r="Q51">
        <v>2.1</v>
      </c>
      <c r="R51">
        <v>3.1</v>
      </c>
      <c r="S51">
        <v>2.4</v>
      </c>
      <c r="T51">
        <v>1.2</v>
      </c>
      <c r="U51">
        <v>0.3</v>
      </c>
      <c r="V51">
        <v>0.6</v>
      </c>
      <c r="W51">
        <v>0.1</v>
      </c>
      <c r="X51">
        <v>0.6</v>
      </c>
      <c r="CT51" t="s">
        <v>52</v>
      </c>
    </row>
    <row r="52" spans="4:98" x14ac:dyDescent="0.25">
      <c r="D52" t="s">
        <v>239</v>
      </c>
      <c r="E52" t="s">
        <v>240</v>
      </c>
      <c r="F52" t="s">
        <v>11</v>
      </c>
      <c r="G52">
        <v>100</v>
      </c>
      <c r="H52">
        <v>62.6</v>
      </c>
      <c r="I52">
        <v>57.7</v>
      </c>
      <c r="J52">
        <v>12.2</v>
      </c>
      <c r="K52">
        <v>26.4</v>
      </c>
      <c r="L52">
        <v>19.100000000000001</v>
      </c>
      <c r="M52">
        <v>2.8</v>
      </c>
      <c r="N52">
        <v>2</v>
      </c>
      <c r="O52">
        <v>37.4</v>
      </c>
      <c r="P52">
        <v>28</v>
      </c>
      <c r="Q52">
        <v>5.7</v>
      </c>
      <c r="R52">
        <v>1.2</v>
      </c>
      <c r="S52">
        <v>0.4</v>
      </c>
      <c r="T52">
        <v>2</v>
      </c>
      <c r="U52">
        <v>0</v>
      </c>
      <c r="V52">
        <v>2</v>
      </c>
      <c r="W52">
        <v>0.4</v>
      </c>
      <c r="X52">
        <v>0.8</v>
      </c>
      <c r="CT52" t="s">
        <v>53</v>
      </c>
    </row>
    <row r="53" spans="4:98" x14ac:dyDescent="0.25">
      <c r="D53" t="s">
        <v>241</v>
      </c>
      <c r="E53" t="s">
        <v>242</v>
      </c>
      <c r="F53" t="s">
        <v>11</v>
      </c>
      <c r="G53">
        <v>100</v>
      </c>
      <c r="H53">
        <v>70.2</v>
      </c>
      <c r="I53">
        <v>65</v>
      </c>
      <c r="J53">
        <v>16.8</v>
      </c>
      <c r="K53">
        <v>38.1</v>
      </c>
      <c r="L53">
        <v>10.1</v>
      </c>
      <c r="M53">
        <v>2.8</v>
      </c>
      <c r="N53">
        <v>2.4</v>
      </c>
      <c r="O53">
        <v>29.8</v>
      </c>
      <c r="P53">
        <v>20.8</v>
      </c>
      <c r="Q53">
        <v>2</v>
      </c>
      <c r="R53">
        <v>3.1</v>
      </c>
      <c r="S53">
        <v>2.7</v>
      </c>
      <c r="T53">
        <v>1.2</v>
      </c>
      <c r="U53">
        <v>0.7</v>
      </c>
      <c r="V53">
        <v>0.8</v>
      </c>
      <c r="W53">
        <v>0.1</v>
      </c>
      <c r="X53">
        <v>0.9</v>
      </c>
      <c r="CT53" t="s">
        <v>54</v>
      </c>
    </row>
    <row r="54" spans="4:98" x14ac:dyDescent="0.25">
      <c r="D54" t="s">
        <v>241</v>
      </c>
      <c r="E54" t="s">
        <v>243</v>
      </c>
      <c r="F54" t="s">
        <v>74</v>
      </c>
      <c r="G54">
        <v>100</v>
      </c>
      <c r="H54">
        <v>70.2</v>
      </c>
      <c r="I54">
        <v>65</v>
      </c>
      <c r="J54">
        <v>16.8</v>
      </c>
      <c r="K54">
        <v>38.1</v>
      </c>
      <c r="L54">
        <v>10.1</v>
      </c>
      <c r="M54">
        <v>2.8</v>
      </c>
      <c r="N54">
        <v>2.4</v>
      </c>
      <c r="O54">
        <v>29.8</v>
      </c>
      <c r="P54">
        <v>20.8</v>
      </c>
      <c r="Q54">
        <v>2</v>
      </c>
      <c r="R54">
        <v>3.1</v>
      </c>
      <c r="S54">
        <v>2.7</v>
      </c>
      <c r="T54">
        <v>1.2</v>
      </c>
      <c r="U54">
        <v>0.7</v>
      </c>
      <c r="V54">
        <v>0.8</v>
      </c>
      <c r="W54">
        <v>0.1</v>
      </c>
      <c r="X54">
        <v>0.9</v>
      </c>
      <c r="CT54" t="s">
        <v>55</v>
      </c>
    </row>
    <row r="55" spans="4:98" x14ac:dyDescent="0.25">
      <c r="D55" t="s">
        <v>244</v>
      </c>
      <c r="E55" t="s">
        <v>245</v>
      </c>
      <c r="F55" t="s">
        <v>11</v>
      </c>
      <c r="G55">
        <v>100</v>
      </c>
      <c r="H55">
        <v>56.7</v>
      </c>
      <c r="I55">
        <v>53.3</v>
      </c>
      <c r="J55">
        <v>13</v>
      </c>
      <c r="K55">
        <v>20.5</v>
      </c>
      <c r="L55">
        <v>19.899999999999999</v>
      </c>
      <c r="M55">
        <v>2.4</v>
      </c>
      <c r="N55">
        <v>1</v>
      </c>
      <c r="O55">
        <v>43.3</v>
      </c>
      <c r="P55">
        <v>34.6</v>
      </c>
      <c r="Q55">
        <v>3.1</v>
      </c>
      <c r="R55">
        <v>2.2000000000000002</v>
      </c>
      <c r="S55">
        <v>2.2000000000000002</v>
      </c>
      <c r="T55">
        <v>1.2</v>
      </c>
      <c r="U55">
        <v>0.6</v>
      </c>
      <c r="V55">
        <v>0.4</v>
      </c>
      <c r="W55">
        <v>0</v>
      </c>
      <c r="X55">
        <v>0.8</v>
      </c>
      <c r="CT55" t="s">
        <v>56</v>
      </c>
    </row>
    <row r="56" spans="4:98" x14ac:dyDescent="0.25">
      <c r="D56" t="s">
        <v>246</v>
      </c>
      <c r="E56" t="s">
        <v>247</v>
      </c>
      <c r="F56" t="s">
        <v>74</v>
      </c>
      <c r="G56">
        <v>100</v>
      </c>
      <c r="H56">
        <v>64</v>
      </c>
      <c r="I56">
        <v>60.2</v>
      </c>
      <c r="J56">
        <v>14.3</v>
      </c>
      <c r="K56">
        <v>23</v>
      </c>
      <c r="L56">
        <v>23</v>
      </c>
      <c r="M56">
        <v>1.5</v>
      </c>
      <c r="N56">
        <v>2.2999999999999998</v>
      </c>
      <c r="O56">
        <v>36</v>
      </c>
      <c r="P56">
        <v>28.4</v>
      </c>
      <c r="Q56">
        <v>2.2000000000000002</v>
      </c>
      <c r="R56">
        <v>2.5</v>
      </c>
      <c r="S56">
        <v>2</v>
      </c>
      <c r="T56">
        <v>0.9</v>
      </c>
      <c r="U56">
        <v>0.5</v>
      </c>
      <c r="V56">
        <v>0.4</v>
      </c>
      <c r="W56">
        <v>0.1</v>
      </c>
      <c r="X56">
        <v>0.5</v>
      </c>
      <c r="CT56" t="s">
        <v>57</v>
      </c>
    </row>
    <row r="57" spans="4:98" x14ac:dyDescent="0.25">
      <c r="D57" t="s">
        <v>248</v>
      </c>
      <c r="E57" t="s">
        <v>249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  <c r="U57" t="s">
        <v>18</v>
      </c>
      <c r="V57" t="s">
        <v>18</v>
      </c>
      <c r="W57" t="s">
        <v>18</v>
      </c>
      <c r="X57" t="s">
        <v>18</v>
      </c>
      <c r="CT57" t="s">
        <v>58</v>
      </c>
    </row>
    <row r="58" spans="4:98" x14ac:dyDescent="0.25">
      <c r="D58" t="s">
        <v>250</v>
      </c>
      <c r="E58" t="s">
        <v>251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CT58" t="s">
        <v>59</v>
      </c>
    </row>
    <row r="59" spans="4:98" x14ac:dyDescent="0.25">
      <c r="D59" t="s">
        <v>252</v>
      </c>
      <c r="E59" t="s">
        <v>253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  <c r="U59" t="s">
        <v>18</v>
      </c>
      <c r="V59" t="s">
        <v>18</v>
      </c>
      <c r="W59" t="s">
        <v>18</v>
      </c>
      <c r="X59" t="s">
        <v>18</v>
      </c>
      <c r="CT59" t="s">
        <v>60</v>
      </c>
    </row>
    <row r="60" spans="4:98" x14ac:dyDescent="0.25">
      <c r="D60" t="s">
        <v>254</v>
      </c>
      <c r="E60" t="s">
        <v>255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  <c r="U60" t="s">
        <v>18</v>
      </c>
      <c r="V60" t="s">
        <v>18</v>
      </c>
      <c r="W60" t="s">
        <v>18</v>
      </c>
      <c r="X60" t="s">
        <v>18</v>
      </c>
      <c r="CT60" t="s">
        <v>61</v>
      </c>
    </row>
    <row r="61" spans="4:98" x14ac:dyDescent="0.25">
      <c r="D61" t="s">
        <v>256</v>
      </c>
      <c r="E61" t="s">
        <v>257</v>
      </c>
      <c r="F61" t="s">
        <v>11</v>
      </c>
      <c r="G61">
        <v>100</v>
      </c>
      <c r="H61">
        <v>66.599999999999994</v>
      </c>
      <c r="I61">
        <v>63.4</v>
      </c>
      <c r="J61">
        <v>10.9</v>
      </c>
      <c r="K61">
        <v>26.9</v>
      </c>
      <c r="L61">
        <v>25.7</v>
      </c>
      <c r="M61">
        <v>2</v>
      </c>
      <c r="N61">
        <v>1.1000000000000001</v>
      </c>
      <c r="O61">
        <v>33.4</v>
      </c>
      <c r="P61">
        <v>25.7</v>
      </c>
      <c r="Q61">
        <v>3.1</v>
      </c>
      <c r="R61">
        <v>3.1</v>
      </c>
      <c r="S61">
        <v>0.3</v>
      </c>
      <c r="T61">
        <v>1.1000000000000001</v>
      </c>
      <c r="U61">
        <v>0</v>
      </c>
      <c r="V61">
        <v>1.4</v>
      </c>
      <c r="W61">
        <v>0</v>
      </c>
      <c r="X61">
        <v>0.6</v>
      </c>
      <c r="CT61" t="s">
        <v>62</v>
      </c>
    </row>
    <row r="62" spans="4:98" x14ac:dyDescent="0.25">
      <c r="D62" t="s">
        <v>258</v>
      </c>
      <c r="E62" t="s">
        <v>259</v>
      </c>
      <c r="F62" t="s">
        <v>11</v>
      </c>
      <c r="G62">
        <v>100</v>
      </c>
      <c r="H62">
        <v>68.599999999999994</v>
      </c>
      <c r="I62">
        <v>64.2</v>
      </c>
      <c r="J62">
        <v>16.8</v>
      </c>
      <c r="K62">
        <v>37.299999999999997</v>
      </c>
      <c r="L62">
        <v>10.1</v>
      </c>
      <c r="M62">
        <v>2.7</v>
      </c>
      <c r="N62">
        <v>1.6</v>
      </c>
      <c r="O62">
        <v>31.4</v>
      </c>
      <c r="P62">
        <v>20.9</v>
      </c>
      <c r="Q62">
        <v>2.4</v>
      </c>
      <c r="R62">
        <v>3.4</v>
      </c>
      <c r="S62">
        <v>3.8</v>
      </c>
      <c r="T62">
        <v>0.9</v>
      </c>
      <c r="U62">
        <v>0.5</v>
      </c>
      <c r="V62">
        <v>0.8</v>
      </c>
      <c r="W62">
        <v>0.1</v>
      </c>
      <c r="X62">
        <v>1.2</v>
      </c>
      <c r="CT62" t="s">
        <v>63</v>
      </c>
    </row>
    <row r="63" spans="4:98" x14ac:dyDescent="0.25">
      <c r="D63" t="s">
        <v>260</v>
      </c>
      <c r="E63" t="s">
        <v>261</v>
      </c>
      <c r="F63" t="s">
        <v>11</v>
      </c>
      <c r="G63">
        <v>100</v>
      </c>
      <c r="H63">
        <v>70</v>
      </c>
      <c r="I63">
        <v>65.7</v>
      </c>
      <c r="J63">
        <v>15.2</v>
      </c>
      <c r="K63">
        <v>33.799999999999997</v>
      </c>
      <c r="L63">
        <v>16.7</v>
      </c>
      <c r="M63">
        <v>2.4</v>
      </c>
      <c r="N63">
        <v>1.9</v>
      </c>
      <c r="O63">
        <v>30</v>
      </c>
      <c r="P63">
        <v>12.4</v>
      </c>
      <c r="Q63">
        <v>7.6</v>
      </c>
      <c r="R63">
        <v>6.2</v>
      </c>
      <c r="S63">
        <v>1.4</v>
      </c>
      <c r="T63">
        <v>2.4</v>
      </c>
      <c r="U63">
        <v>0.5</v>
      </c>
      <c r="V63">
        <v>0</v>
      </c>
      <c r="W63">
        <v>0</v>
      </c>
      <c r="X63">
        <v>1.4</v>
      </c>
      <c r="CT63" t="s">
        <v>64</v>
      </c>
    </row>
    <row r="64" spans="4:98" x14ac:dyDescent="0.25">
      <c r="D64" t="s">
        <v>158</v>
      </c>
      <c r="E64" t="s">
        <v>262</v>
      </c>
      <c r="F64" t="s">
        <v>11</v>
      </c>
      <c r="G64">
        <v>100</v>
      </c>
      <c r="H64">
        <v>71.3</v>
      </c>
      <c r="I64">
        <v>65.8</v>
      </c>
      <c r="J64">
        <v>17.8</v>
      </c>
      <c r="K64">
        <v>39.6</v>
      </c>
      <c r="L64">
        <v>8.4</v>
      </c>
      <c r="M64">
        <v>2.6</v>
      </c>
      <c r="N64">
        <v>2.9</v>
      </c>
      <c r="O64">
        <v>28.7</v>
      </c>
      <c r="P64">
        <v>16.600000000000001</v>
      </c>
      <c r="Q64">
        <v>3.1</v>
      </c>
      <c r="R64">
        <v>3</v>
      </c>
      <c r="S64">
        <v>3.8</v>
      </c>
      <c r="T64">
        <v>2.2000000000000002</v>
      </c>
      <c r="U64">
        <v>0.8</v>
      </c>
      <c r="V64">
        <v>0.6</v>
      </c>
      <c r="W64">
        <v>0.3</v>
      </c>
      <c r="X64">
        <v>1</v>
      </c>
      <c r="CT64" t="s">
        <v>65</v>
      </c>
    </row>
    <row r="65" spans="4:98" x14ac:dyDescent="0.25">
      <c r="D65" t="s">
        <v>263</v>
      </c>
      <c r="E65" t="s">
        <v>264</v>
      </c>
      <c r="F65" t="s">
        <v>74</v>
      </c>
      <c r="G65">
        <v>100</v>
      </c>
      <c r="H65">
        <v>70.8</v>
      </c>
      <c r="I65">
        <v>65.8</v>
      </c>
      <c r="J65">
        <v>18.100000000000001</v>
      </c>
      <c r="K65">
        <v>39.299999999999997</v>
      </c>
      <c r="L65">
        <v>8.3000000000000007</v>
      </c>
      <c r="M65">
        <v>2.4</v>
      </c>
      <c r="N65">
        <v>2.7</v>
      </c>
      <c r="O65">
        <v>29.2</v>
      </c>
      <c r="P65">
        <v>17.7</v>
      </c>
      <c r="Q65">
        <v>2.5</v>
      </c>
      <c r="R65">
        <v>3.3</v>
      </c>
      <c r="S65">
        <v>3.8</v>
      </c>
      <c r="T65">
        <v>1.9</v>
      </c>
      <c r="U65">
        <v>0.5</v>
      </c>
      <c r="V65">
        <v>0.6</v>
      </c>
      <c r="W65">
        <v>0.2</v>
      </c>
      <c r="X65">
        <v>1</v>
      </c>
      <c r="CT65" t="s">
        <v>66</v>
      </c>
    </row>
    <row r="66" spans="4:98" x14ac:dyDescent="0.25">
      <c r="D66" t="s">
        <v>265</v>
      </c>
      <c r="E66" t="s">
        <v>266</v>
      </c>
      <c r="F66" t="s">
        <v>74</v>
      </c>
      <c r="G66">
        <v>100</v>
      </c>
      <c r="H66">
        <v>70.099999999999994</v>
      </c>
      <c r="I66">
        <v>64.3</v>
      </c>
      <c r="J66">
        <v>15.2</v>
      </c>
      <c r="K66">
        <v>40.700000000000003</v>
      </c>
      <c r="L66">
        <v>8.5</v>
      </c>
      <c r="M66">
        <v>3.1</v>
      </c>
      <c r="N66">
        <v>2.6</v>
      </c>
      <c r="O66">
        <v>29.9</v>
      </c>
      <c r="P66">
        <v>15</v>
      </c>
      <c r="Q66">
        <v>3.6</v>
      </c>
      <c r="R66">
        <v>2.7</v>
      </c>
      <c r="S66">
        <v>4.5</v>
      </c>
      <c r="T66">
        <v>4.0999999999999996</v>
      </c>
      <c r="U66">
        <v>0.7</v>
      </c>
      <c r="V66">
        <v>0.8</v>
      </c>
      <c r="W66">
        <v>0.2</v>
      </c>
      <c r="X66">
        <v>1.1000000000000001</v>
      </c>
      <c r="CT66" t="s">
        <v>67</v>
      </c>
    </row>
    <row r="67" spans="4:98" x14ac:dyDescent="0.25">
      <c r="D67" t="s">
        <v>267</v>
      </c>
      <c r="E67" t="s">
        <v>268</v>
      </c>
      <c r="F67" t="s">
        <v>74</v>
      </c>
      <c r="G67">
        <v>100</v>
      </c>
      <c r="H67">
        <v>71.900000000000006</v>
      </c>
      <c r="I67">
        <v>66.7</v>
      </c>
      <c r="J67">
        <v>19.8</v>
      </c>
      <c r="K67">
        <v>38.5</v>
      </c>
      <c r="L67">
        <v>8.5</v>
      </c>
      <c r="M67">
        <v>1.9</v>
      </c>
      <c r="N67">
        <v>3.3</v>
      </c>
      <c r="O67">
        <v>28.1</v>
      </c>
      <c r="P67">
        <v>18.899999999999999</v>
      </c>
      <c r="Q67">
        <v>3.1</v>
      </c>
      <c r="R67">
        <v>2.2999999999999998</v>
      </c>
      <c r="S67">
        <v>2.8</v>
      </c>
      <c r="T67">
        <v>1</v>
      </c>
      <c r="U67">
        <v>0.8</v>
      </c>
      <c r="V67">
        <v>0.5</v>
      </c>
      <c r="W67">
        <v>0.2</v>
      </c>
      <c r="X67">
        <v>0.7</v>
      </c>
      <c r="CT67" t="s">
        <v>68</v>
      </c>
    </row>
    <row r="68" spans="4:98" x14ac:dyDescent="0.25">
      <c r="D68" t="s">
        <v>269</v>
      </c>
      <c r="E68" t="s">
        <v>270</v>
      </c>
      <c r="F68" t="s">
        <v>74</v>
      </c>
      <c r="G68">
        <v>100</v>
      </c>
      <c r="H68">
        <v>72.7</v>
      </c>
      <c r="I68">
        <v>66.599999999999994</v>
      </c>
      <c r="J68">
        <v>18.7</v>
      </c>
      <c r="K68">
        <v>39.5</v>
      </c>
      <c r="L68">
        <v>8.5</v>
      </c>
      <c r="M68">
        <v>3</v>
      </c>
      <c r="N68">
        <v>3.1</v>
      </c>
      <c r="O68">
        <v>27.3</v>
      </c>
      <c r="P68">
        <v>15.5</v>
      </c>
      <c r="Q68">
        <v>3</v>
      </c>
      <c r="R68">
        <v>3.7</v>
      </c>
      <c r="S68">
        <v>3.8</v>
      </c>
      <c r="T68">
        <v>1.3</v>
      </c>
      <c r="U68">
        <v>1.1000000000000001</v>
      </c>
      <c r="V68">
        <v>0.6</v>
      </c>
      <c r="W68">
        <v>0.4</v>
      </c>
      <c r="X68">
        <v>1.3</v>
      </c>
      <c r="CT68" t="s">
        <v>69</v>
      </c>
    </row>
    <row r="69" spans="4:98" x14ac:dyDescent="0.25">
      <c r="D69" t="s">
        <v>163</v>
      </c>
      <c r="E69" t="s">
        <v>271</v>
      </c>
      <c r="F69" t="s">
        <v>153</v>
      </c>
      <c r="G69">
        <v>100</v>
      </c>
      <c r="H69">
        <v>68.099999999999994</v>
      </c>
      <c r="I69">
        <v>63</v>
      </c>
      <c r="J69">
        <v>15.8</v>
      </c>
      <c r="K69">
        <v>34.700000000000003</v>
      </c>
      <c r="L69">
        <v>12.5</v>
      </c>
      <c r="M69">
        <v>2.7</v>
      </c>
      <c r="N69">
        <v>2.4</v>
      </c>
      <c r="O69">
        <v>31.9</v>
      </c>
      <c r="P69">
        <v>20.3</v>
      </c>
      <c r="Q69">
        <v>3.2</v>
      </c>
      <c r="R69">
        <v>3.6</v>
      </c>
      <c r="S69">
        <v>3.1</v>
      </c>
      <c r="T69">
        <v>1.7</v>
      </c>
      <c r="U69">
        <v>0.8</v>
      </c>
      <c r="V69">
        <v>0.7</v>
      </c>
      <c r="W69">
        <v>0.2</v>
      </c>
      <c r="X69">
        <v>1</v>
      </c>
      <c r="CT69" t="s">
        <v>70</v>
      </c>
    </row>
    <row r="70" spans="4:98" x14ac:dyDescent="0.25">
      <c r="D70" t="s">
        <v>272</v>
      </c>
      <c r="E70" t="s">
        <v>273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CT70" t="s">
        <v>71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71.5</v>
      </c>
      <c r="I71">
        <v>68.599999999999994</v>
      </c>
      <c r="J71">
        <v>10.7</v>
      </c>
      <c r="K71">
        <v>36.4</v>
      </c>
      <c r="L71">
        <v>21.5</v>
      </c>
      <c r="M71">
        <v>2.1</v>
      </c>
      <c r="N71">
        <v>0.8</v>
      </c>
      <c r="O71">
        <v>28.5</v>
      </c>
      <c r="P71">
        <v>18.2</v>
      </c>
      <c r="Q71">
        <v>2.1</v>
      </c>
      <c r="R71">
        <v>3.3</v>
      </c>
      <c r="S71">
        <v>2.5</v>
      </c>
      <c r="T71">
        <v>2.5</v>
      </c>
      <c r="U71">
        <v>0.4</v>
      </c>
      <c r="V71">
        <v>0.8</v>
      </c>
      <c r="W71">
        <v>0</v>
      </c>
      <c r="X71">
        <v>0.8</v>
      </c>
      <c r="CT71" t="s">
        <v>72</v>
      </c>
    </row>
    <row r="72" spans="4:98" x14ac:dyDescent="0.25">
      <c r="D72" t="s">
        <v>155</v>
      </c>
      <c r="E72" t="s">
        <v>276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CT72" t="s">
        <v>73</v>
      </c>
    </row>
    <row r="73" spans="4:98" x14ac:dyDescent="0.25">
      <c r="D73" t="s">
        <v>277</v>
      </c>
      <c r="E73" t="s">
        <v>278</v>
      </c>
      <c r="F73" t="s">
        <v>11</v>
      </c>
      <c r="G73">
        <v>100</v>
      </c>
      <c r="H73">
        <v>64.5</v>
      </c>
      <c r="I73">
        <v>61</v>
      </c>
      <c r="J73">
        <v>10.8</v>
      </c>
      <c r="K73">
        <v>29.1</v>
      </c>
      <c r="L73">
        <v>21.1</v>
      </c>
      <c r="M73">
        <v>1.6</v>
      </c>
      <c r="N73">
        <v>2</v>
      </c>
      <c r="O73">
        <v>35.5</v>
      </c>
      <c r="P73">
        <v>22.7</v>
      </c>
      <c r="Q73">
        <v>4</v>
      </c>
      <c r="R73">
        <v>4.4000000000000004</v>
      </c>
      <c r="S73">
        <v>2.8</v>
      </c>
      <c r="T73">
        <v>1.6</v>
      </c>
      <c r="U73">
        <v>0.4</v>
      </c>
      <c r="V73">
        <v>0.4</v>
      </c>
      <c r="W73">
        <v>0</v>
      </c>
      <c r="X73">
        <v>0.4</v>
      </c>
      <c r="CT73" t="s">
        <v>75</v>
      </c>
    </row>
    <row r="74" spans="4:98" x14ac:dyDescent="0.25">
      <c r="D74" t="s">
        <v>279</v>
      </c>
      <c r="E74" t="s">
        <v>280</v>
      </c>
      <c r="F74" t="s">
        <v>11</v>
      </c>
      <c r="G74">
        <v>100</v>
      </c>
      <c r="H74">
        <v>72.3</v>
      </c>
      <c r="I74">
        <v>68.400000000000006</v>
      </c>
      <c r="J74">
        <v>12.9</v>
      </c>
      <c r="K74">
        <v>35.799999999999997</v>
      </c>
      <c r="L74">
        <v>19.7</v>
      </c>
      <c r="M74">
        <v>1.9</v>
      </c>
      <c r="N74">
        <v>1.9</v>
      </c>
      <c r="O74">
        <v>27.7</v>
      </c>
      <c r="P74">
        <v>18.5</v>
      </c>
      <c r="Q74">
        <v>2.7</v>
      </c>
      <c r="R74">
        <v>4.0999999999999996</v>
      </c>
      <c r="S74">
        <v>1.2</v>
      </c>
      <c r="T74">
        <v>1.2</v>
      </c>
      <c r="U74">
        <v>0.2</v>
      </c>
      <c r="V74">
        <v>0.7</v>
      </c>
      <c r="W74">
        <v>0</v>
      </c>
      <c r="X74">
        <v>0.5</v>
      </c>
      <c r="CT74" t="s">
        <v>76</v>
      </c>
    </row>
    <row r="75" spans="4:98" x14ac:dyDescent="0.25">
      <c r="D75" t="s">
        <v>281</v>
      </c>
      <c r="E75" t="s">
        <v>282</v>
      </c>
      <c r="F75" t="s">
        <v>11</v>
      </c>
      <c r="G75">
        <v>100</v>
      </c>
      <c r="H75">
        <v>64.8</v>
      </c>
      <c r="I75">
        <v>61.7</v>
      </c>
      <c r="J75">
        <v>11.7</v>
      </c>
      <c r="K75">
        <v>31.2</v>
      </c>
      <c r="L75">
        <v>18.8</v>
      </c>
      <c r="M75">
        <v>0.8</v>
      </c>
      <c r="N75">
        <v>2.2999999999999998</v>
      </c>
      <c r="O75">
        <v>35.200000000000003</v>
      </c>
      <c r="P75">
        <v>23.4</v>
      </c>
      <c r="Q75">
        <v>4.7</v>
      </c>
      <c r="R75">
        <v>4.7</v>
      </c>
      <c r="S75">
        <v>1.6</v>
      </c>
      <c r="T75">
        <v>0.8</v>
      </c>
      <c r="U75">
        <v>0</v>
      </c>
      <c r="V75">
        <v>0.8</v>
      </c>
      <c r="W75">
        <v>0</v>
      </c>
      <c r="X75">
        <v>0.8</v>
      </c>
      <c r="CT75" t="s">
        <v>77</v>
      </c>
    </row>
    <row r="76" spans="4:98" x14ac:dyDescent="0.25">
      <c r="D76" t="s">
        <v>283</v>
      </c>
      <c r="E76" t="s">
        <v>284</v>
      </c>
      <c r="F76" t="s">
        <v>74</v>
      </c>
      <c r="G76">
        <v>100</v>
      </c>
      <c r="H76">
        <v>72.099999999999994</v>
      </c>
      <c r="I76">
        <v>69.099999999999994</v>
      </c>
      <c r="J76">
        <v>16.100000000000001</v>
      </c>
      <c r="K76">
        <v>35.200000000000003</v>
      </c>
      <c r="L76">
        <v>17.7</v>
      </c>
      <c r="M76">
        <v>1.5</v>
      </c>
      <c r="N76">
        <v>1.5</v>
      </c>
      <c r="O76">
        <v>27.9</v>
      </c>
      <c r="P76">
        <v>19.2</v>
      </c>
      <c r="Q76">
        <v>2.7</v>
      </c>
      <c r="R76">
        <v>3.6</v>
      </c>
      <c r="S76">
        <v>1.5</v>
      </c>
      <c r="T76">
        <v>0.9</v>
      </c>
      <c r="U76">
        <v>0.2</v>
      </c>
      <c r="V76">
        <v>0.7</v>
      </c>
      <c r="W76">
        <v>0.1</v>
      </c>
      <c r="X76">
        <v>0.5</v>
      </c>
      <c r="CT76" t="s">
        <v>78</v>
      </c>
    </row>
    <row r="77" spans="4:98" x14ac:dyDescent="0.25">
      <c r="D77" t="s">
        <v>285</v>
      </c>
      <c r="E77" t="s">
        <v>286</v>
      </c>
      <c r="F77" t="s">
        <v>11</v>
      </c>
      <c r="G77">
        <v>100</v>
      </c>
      <c r="H77">
        <v>68.2</v>
      </c>
      <c r="I77">
        <v>65.400000000000006</v>
      </c>
      <c r="J77">
        <v>18.7</v>
      </c>
      <c r="K77">
        <v>31.8</v>
      </c>
      <c r="L77">
        <v>15</v>
      </c>
      <c r="M77">
        <v>1.9</v>
      </c>
      <c r="N77">
        <v>0.9</v>
      </c>
      <c r="O77">
        <v>31.8</v>
      </c>
      <c r="P77">
        <v>21.5</v>
      </c>
      <c r="Q77">
        <v>3.7</v>
      </c>
      <c r="R77">
        <v>2.8</v>
      </c>
      <c r="S77">
        <v>2.8</v>
      </c>
      <c r="T77">
        <v>0.9</v>
      </c>
      <c r="U77">
        <v>0.9</v>
      </c>
      <c r="V77">
        <v>0</v>
      </c>
      <c r="W77">
        <v>0</v>
      </c>
      <c r="X77">
        <v>1.9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62.5</v>
      </c>
      <c r="I79">
        <v>57.1</v>
      </c>
      <c r="J79">
        <v>9.8000000000000007</v>
      </c>
      <c r="K79">
        <v>28.6</v>
      </c>
      <c r="L79">
        <v>18.8</v>
      </c>
      <c r="M79">
        <v>0.9</v>
      </c>
      <c r="N79">
        <v>4.5</v>
      </c>
      <c r="O79">
        <v>37.5</v>
      </c>
      <c r="P79">
        <v>22.3</v>
      </c>
      <c r="Q79">
        <v>8.9</v>
      </c>
      <c r="R79">
        <v>4.5</v>
      </c>
      <c r="S79">
        <v>0.9</v>
      </c>
      <c r="T79">
        <v>0.9</v>
      </c>
      <c r="U79">
        <v>0</v>
      </c>
      <c r="V79">
        <v>0</v>
      </c>
      <c r="W79">
        <v>0</v>
      </c>
      <c r="X79">
        <v>0.9</v>
      </c>
      <c r="CT79" t="s">
        <v>81</v>
      </c>
    </row>
    <row r="80" spans="4:98" x14ac:dyDescent="0.25">
      <c r="D80" t="s">
        <v>291</v>
      </c>
      <c r="E80" t="s">
        <v>292</v>
      </c>
      <c r="F80" t="s">
        <v>11</v>
      </c>
      <c r="G80">
        <v>100</v>
      </c>
      <c r="H80">
        <v>71.599999999999994</v>
      </c>
      <c r="I80">
        <v>66.7</v>
      </c>
      <c r="J80">
        <v>11.9</v>
      </c>
      <c r="K80">
        <v>33.299999999999997</v>
      </c>
      <c r="L80">
        <v>21.4</v>
      </c>
      <c r="M80">
        <v>2.8</v>
      </c>
      <c r="N80">
        <v>2.1</v>
      </c>
      <c r="O80">
        <v>28.4</v>
      </c>
      <c r="P80">
        <v>18.100000000000001</v>
      </c>
      <c r="Q80">
        <v>2.6</v>
      </c>
      <c r="R80">
        <v>4.7</v>
      </c>
      <c r="S80">
        <v>2.1</v>
      </c>
      <c r="T80">
        <v>1</v>
      </c>
      <c r="U80">
        <v>0.8</v>
      </c>
      <c r="V80">
        <v>0.5</v>
      </c>
      <c r="W80">
        <v>0.3</v>
      </c>
      <c r="X80">
        <v>1</v>
      </c>
      <c r="CT80" t="s">
        <v>82</v>
      </c>
    </row>
    <row r="81" spans="4:98" x14ac:dyDescent="0.25">
      <c r="D81" t="s">
        <v>291</v>
      </c>
      <c r="E81" t="s">
        <v>293</v>
      </c>
      <c r="F81" t="s">
        <v>74</v>
      </c>
      <c r="G81">
        <v>100</v>
      </c>
      <c r="H81">
        <v>68.599999999999994</v>
      </c>
      <c r="I81">
        <v>64.8</v>
      </c>
      <c r="J81">
        <v>11.7</v>
      </c>
      <c r="K81">
        <v>30.4</v>
      </c>
      <c r="L81">
        <v>22.6</v>
      </c>
      <c r="M81">
        <v>2</v>
      </c>
      <c r="N81">
        <v>1.7</v>
      </c>
      <c r="O81">
        <v>31.4</v>
      </c>
      <c r="P81">
        <v>21.3</v>
      </c>
      <c r="Q81">
        <v>2.8</v>
      </c>
      <c r="R81">
        <v>3.6</v>
      </c>
      <c r="S81">
        <v>1.2</v>
      </c>
      <c r="T81">
        <v>2.5</v>
      </c>
      <c r="U81">
        <v>0.4</v>
      </c>
      <c r="V81">
        <v>0.8</v>
      </c>
      <c r="W81">
        <v>0.1</v>
      </c>
      <c r="X81">
        <v>0.9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S82" t="s">
        <v>18</v>
      </c>
      <c r="T82" t="s">
        <v>18</v>
      </c>
      <c r="U82" t="s">
        <v>18</v>
      </c>
      <c r="V82" t="s">
        <v>18</v>
      </c>
      <c r="W82" t="s">
        <v>18</v>
      </c>
      <c r="X82" t="s">
        <v>18</v>
      </c>
      <c r="CT82" t="s">
        <v>84</v>
      </c>
    </row>
    <row r="83" spans="4:98" x14ac:dyDescent="0.25">
      <c r="D83" t="s">
        <v>296</v>
      </c>
      <c r="E83" t="s">
        <v>297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CT83" t="s">
        <v>85</v>
      </c>
    </row>
    <row r="84" spans="4:98" x14ac:dyDescent="0.25">
      <c r="D84" t="s">
        <v>298</v>
      </c>
      <c r="E84" t="s">
        <v>299</v>
      </c>
      <c r="F84" t="s">
        <v>11</v>
      </c>
      <c r="G84">
        <v>100</v>
      </c>
      <c r="H84">
        <v>63.8</v>
      </c>
      <c r="I84">
        <v>60.6</v>
      </c>
      <c r="J84">
        <v>12.6</v>
      </c>
      <c r="K84">
        <v>23.2</v>
      </c>
      <c r="L84">
        <v>24.8</v>
      </c>
      <c r="M84">
        <v>1.2</v>
      </c>
      <c r="N84">
        <v>2</v>
      </c>
      <c r="O84">
        <v>36.200000000000003</v>
      </c>
      <c r="P84">
        <v>20.7</v>
      </c>
      <c r="Q84">
        <v>3.7</v>
      </c>
      <c r="R84">
        <v>4.5</v>
      </c>
      <c r="S84">
        <v>0.4</v>
      </c>
      <c r="T84">
        <v>6.9</v>
      </c>
      <c r="U84">
        <v>0.4</v>
      </c>
      <c r="V84">
        <v>0.8</v>
      </c>
      <c r="W84">
        <v>0</v>
      </c>
      <c r="X84">
        <v>1.2</v>
      </c>
      <c r="CT84" t="s">
        <v>86</v>
      </c>
    </row>
    <row r="85" spans="4:98" x14ac:dyDescent="0.25">
      <c r="D85" t="s">
        <v>300</v>
      </c>
      <c r="E85" t="s">
        <v>301</v>
      </c>
      <c r="F85" t="s">
        <v>11</v>
      </c>
      <c r="G85">
        <v>100</v>
      </c>
      <c r="H85">
        <v>63</v>
      </c>
      <c r="I85">
        <v>59.3</v>
      </c>
      <c r="J85">
        <v>9.9</v>
      </c>
      <c r="K85">
        <v>25.1</v>
      </c>
      <c r="L85">
        <v>24.3</v>
      </c>
      <c r="M85">
        <v>0.4</v>
      </c>
      <c r="N85">
        <v>3.3</v>
      </c>
      <c r="O85">
        <v>37</v>
      </c>
      <c r="P85">
        <v>14.8</v>
      </c>
      <c r="Q85">
        <v>19.3</v>
      </c>
      <c r="R85">
        <v>2.1</v>
      </c>
      <c r="S85">
        <v>0</v>
      </c>
      <c r="T85">
        <v>0.8</v>
      </c>
      <c r="U85">
        <v>0</v>
      </c>
      <c r="V85">
        <v>0</v>
      </c>
      <c r="W85">
        <v>0</v>
      </c>
      <c r="X85">
        <v>0.4</v>
      </c>
      <c r="CT85" t="s">
        <v>87</v>
      </c>
    </row>
    <row r="86" spans="4:98" x14ac:dyDescent="0.25">
      <c r="D86" t="s">
        <v>302</v>
      </c>
      <c r="E86" t="s">
        <v>303</v>
      </c>
      <c r="F86" t="s">
        <v>11</v>
      </c>
      <c r="G86">
        <v>100</v>
      </c>
      <c r="H86">
        <v>69.900000000000006</v>
      </c>
      <c r="I86">
        <v>67.5</v>
      </c>
      <c r="J86">
        <v>13.3</v>
      </c>
      <c r="K86">
        <v>28</v>
      </c>
      <c r="L86">
        <v>26.2</v>
      </c>
      <c r="M86">
        <v>1.4</v>
      </c>
      <c r="N86">
        <v>1</v>
      </c>
      <c r="O86">
        <v>30.1</v>
      </c>
      <c r="P86">
        <v>18.899999999999999</v>
      </c>
      <c r="Q86">
        <v>4.2</v>
      </c>
      <c r="R86">
        <v>3.1</v>
      </c>
      <c r="S86">
        <v>2.1</v>
      </c>
      <c r="T86">
        <v>1.7</v>
      </c>
      <c r="U86">
        <v>0.3</v>
      </c>
      <c r="V86">
        <v>0.7</v>
      </c>
      <c r="W86">
        <v>0.3</v>
      </c>
      <c r="X86">
        <v>0.3</v>
      </c>
      <c r="CT86" t="s">
        <v>88</v>
      </c>
    </row>
    <row r="87" spans="4:98" x14ac:dyDescent="0.25">
      <c r="D87" t="s">
        <v>304</v>
      </c>
      <c r="E87" t="s">
        <v>305</v>
      </c>
      <c r="F87" t="s">
        <v>11</v>
      </c>
      <c r="G87">
        <v>100</v>
      </c>
      <c r="H87">
        <v>80.5</v>
      </c>
      <c r="I87">
        <v>76.3</v>
      </c>
      <c r="J87">
        <v>11.9</v>
      </c>
      <c r="K87">
        <v>40.700000000000003</v>
      </c>
      <c r="L87">
        <v>23.7</v>
      </c>
      <c r="M87">
        <v>3.4</v>
      </c>
      <c r="N87">
        <v>0.8</v>
      </c>
      <c r="O87">
        <v>19.5</v>
      </c>
      <c r="P87">
        <v>11</v>
      </c>
      <c r="Q87">
        <v>3.4</v>
      </c>
      <c r="R87">
        <v>1.7</v>
      </c>
      <c r="S87">
        <v>2.5</v>
      </c>
      <c r="T87">
        <v>0.8</v>
      </c>
      <c r="U87">
        <v>0.8</v>
      </c>
      <c r="V87">
        <v>0</v>
      </c>
      <c r="W87">
        <v>0</v>
      </c>
      <c r="X87">
        <v>0.8</v>
      </c>
      <c r="CT87" t="s">
        <v>89</v>
      </c>
    </row>
    <row r="88" spans="4:98" x14ac:dyDescent="0.25">
      <c r="D88" t="s">
        <v>306</v>
      </c>
      <c r="E88" t="s">
        <v>307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S88" t="s">
        <v>18</v>
      </c>
      <c r="T88" t="s">
        <v>18</v>
      </c>
      <c r="U88" t="s">
        <v>18</v>
      </c>
      <c r="V88" t="s">
        <v>18</v>
      </c>
      <c r="W88" t="s">
        <v>18</v>
      </c>
      <c r="X88" t="s">
        <v>18</v>
      </c>
      <c r="CT88" t="s">
        <v>90</v>
      </c>
    </row>
    <row r="89" spans="4:98" x14ac:dyDescent="0.25">
      <c r="D89" t="s">
        <v>308</v>
      </c>
      <c r="E89" t="s">
        <v>309</v>
      </c>
      <c r="F89" t="s">
        <v>11</v>
      </c>
      <c r="G89">
        <v>100</v>
      </c>
      <c r="H89">
        <v>59</v>
      </c>
      <c r="I89">
        <v>56.8</v>
      </c>
      <c r="J89">
        <v>8.1999999999999993</v>
      </c>
      <c r="K89">
        <v>29</v>
      </c>
      <c r="L89">
        <v>19.7</v>
      </c>
      <c r="M89">
        <v>0</v>
      </c>
      <c r="N89">
        <v>2.2000000000000002</v>
      </c>
      <c r="O89">
        <v>41</v>
      </c>
      <c r="P89">
        <v>31.1</v>
      </c>
      <c r="Q89">
        <v>1.6</v>
      </c>
      <c r="R89">
        <v>3.8</v>
      </c>
      <c r="S89">
        <v>1.6</v>
      </c>
      <c r="T89">
        <v>2.7</v>
      </c>
      <c r="U89">
        <v>0</v>
      </c>
      <c r="V89">
        <v>0</v>
      </c>
      <c r="W89">
        <v>0</v>
      </c>
      <c r="X89">
        <v>0</v>
      </c>
      <c r="CT89" t="s">
        <v>91</v>
      </c>
    </row>
    <row r="90" spans="4:98" x14ac:dyDescent="0.25">
      <c r="D90" t="s">
        <v>159</v>
      </c>
      <c r="E90" t="s">
        <v>310</v>
      </c>
      <c r="F90" t="s">
        <v>11</v>
      </c>
      <c r="G90">
        <v>100</v>
      </c>
      <c r="H90">
        <v>63.2</v>
      </c>
      <c r="I90">
        <v>60.5</v>
      </c>
      <c r="J90">
        <v>14.9</v>
      </c>
      <c r="K90">
        <v>27.7</v>
      </c>
      <c r="L90">
        <v>17.899999999999999</v>
      </c>
      <c r="M90">
        <v>2.4</v>
      </c>
      <c r="N90">
        <v>0.3</v>
      </c>
      <c r="O90">
        <v>36.799999999999997</v>
      </c>
      <c r="P90">
        <v>28.6</v>
      </c>
      <c r="Q90">
        <v>2.1</v>
      </c>
      <c r="R90">
        <v>3.3</v>
      </c>
      <c r="S90">
        <v>1.8</v>
      </c>
      <c r="T90">
        <v>0.9</v>
      </c>
      <c r="U90">
        <v>0.6</v>
      </c>
      <c r="V90">
        <v>0.6</v>
      </c>
      <c r="W90">
        <v>0</v>
      </c>
      <c r="X90">
        <v>0.6</v>
      </c>
      <c r="CT90" t="s">
        <v>92</v>
      </c>
    </row>
    <row r="91" spans="4:98" x14ac:dyDescent="0.25">
      <c r="D91" t="s">
        <v>311</v>
      </c>
      <c r="E91" t="s">
        <v>312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  <c r="U91" t="s">
        <v>18</v>
      </c>
      <c r="V91" t="s">
        <v>18</v>
      </c>
      <c r="W91" t="s">
        <v>18</v>
      </c>
      <c r="X91" t="s">
        <v>18</v>
      </c>
      <c r="CT91" t="s">
        <v>93</v>
      </c>
    </row>
    <row r="92" spans="4:98" x14ac:dyDescent="0.25">
      <c r="D92" t="s">
        <v>313</v>
      </c>
      <c r="E92" t="s">
        <v>314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CT92" t="s">
        <v>94</v>
      </c>
    </row>
    <row r="93" spans="4:98" x14ac:dyDescent="0.25">
      <c r="D93" t="s">
        <v>315</v>
      </c>
      <c r="E93" t="s">
        <v>316</v>
      </c>
      <c r="F93" t="s">
        <v>11</v>
      </c>
      <c r="G93">
        <v>100</v>
      </c>
      <c r="H93">
        <v>83.3</v>
      </c>
      <c r="I93">
        <v>76.7</v>
      </c>
      <c r="J93">
        <v>22.2</v>
      </c>
      <c r="K93">
        <v>27.8</v>
      </c>
      <c r="L93">
        <v>26.7</v>
      </c>
      <c r="M93">
        <v>3.3</v>
      </c>
      <c r="N93">
        <v>3.3</v>
      </c>
      <c r="O93">
        <v>16.7</v>
      </c>
      <c r="P93">
        <v>7.8</v>
      </c>
      <c r="Q93">
        <v>3.3</v>
      </c>
      <c r="R93">
        <v>2.2000000000000002</v>
      </c>
      <c r="S93">
        <v>1.1000000000000001</v>
      </c>
      <c r="T93">
        <v>2.2000000000000002</v>
      </c>
      <c r="U93">
        <v>1.1000000000000001</v>
      </c>
      <c r="V93">
        <v>1.1000000000000001</v>
      </c>
      <c r="W93">
        <v>0</v>
      </c>
      <c r="X93">
        <v>1.1000000000000001</v>
      </c>
      <c r="CT93" t="s">
        <v>95</v>
      </c>
    </row>
    <row r="94" spans="4:98" x14ac:dyDescent="0.25">
      <c r="D94" t="s">
        <v>317</v>
      </c>
      <c r="E94" t="s">
        <v>318</v>
      </c>
      <c r="F94" t="s">
        <v>11</v>
      </c>
      <c r="G94">
        <v>100</v>
      </c>
      <c r="H94">
        <v>60.8</v>
      </c>
      <c r="I94">
        <v>57.9</v>
      </c>
      <c r="J94">
        <v>15</v>
      </c>
      <c r="K94">
        <v>28.2</v>
      </c>
      <c r="L94">
        <v>14.7</v>
      </c>
      <c r="M94">
        <v>1.8</v>
      </c>
      <c r="N94">
        <v>1.1000000000000001</v>
      </c>
      <c r="O94">
        <v>39.200000000000003</v>
      </c>
      <c r="P94">
        <v>31.9</v>
      </c>
      <c r="Q94">
        <v>1.8</v>
      </c>
      <c r="R94">
        <v>4</v>
      </c>
      <c r="S94">
        <v>0.7</v>
      </c>
      <c r="T94">
        <v>0.7</v>
      </c>
      <c r="U94">
        <v>0.4</v>
      </c>
      <c r="V94">
        <v>0.7</v>
      </c>
      <c r="W94">
        <v>0.4</v>
      </c>
      <c r="X94">
        <v>0.7</v>
      </c>
      <c r="CT94" t="s">
        <v>96</v>
      </c>
    </row>
    <row r="95" spans="4:98" x14ac:dyDescent="0.25">
      <c r="D95" t="s">
        <v>319</v>
      </c>
      <c r="E95" t="s">
        <v>320</v>
      </c>
      <c r="F95" t="s">
        <v>11</v>
      </c>
      <c r="G95">
        <v>100</v>
      </c>
      <c r="H95">
        <v>67.5</v>
      </c>
      <c r="I95">
        <v>63.8</v>
      </c>
      <c r="J95">
        <v>13.4</v>
      </c>
      <c r="K95">
        <v>30.4</v>
      </c>
      <c r="L95">
        <v>19.899999999999999</v>
      </c>
      <c r="M95">
        <v>1</v>
      </c>
      <c r="N95">
        <v>2.6</v>
      </c>
      <c r="O95">
        <v>32.5</v>
      </c>
      <c r="P95">
        <v>23.6</v>
      </c>
      <c r="Q95">
        <v>3.7</v>
      </c>
      <c r="R95">
        <v>2.6</v>
      </c>
      <c r="S95">
        <v>1.8</v>
      </c>
      <c r="T95">
        <v>0.8</v>
      </c>
      <c r="U95">
        <v>0.3</v>
      </c>
      <c r="V95">
        <v>0.3</v>
      </c>
      <c r="W95">
        <v>0</v>
      </c>
      <c r="X95">
        <v>0.3</v>
      </c>
      <c r="CT95" t="s">
        <v>97</v>
      </c>
    </row>
    <row r="96" spans="4:98" x14ac:dyDescent="0.25">
      <c r="D96" t="s">
        <v>319</v>
      </c>
      <c r="E96" t="s">
        <v>321</v>
      </c>
      <c r="F96" t="s">
        <v>74</v>
      </c>
      <c r="G96">
        <v>100</v>
      </c>
      <c r="H96">
        <v>66.599999999999994</v>
      </c>
      <c r="I96">
        <v>63.1</v>
      </c>
      <c r="J96">
        <v>14.6</v>
      </c>
      <c r="K96">
        <v>30</v>
      </c>
      <c r="L96">
        <v>18.399999999999999</v>
      </c>
      <c r="M96">
        <v>1.8</v>
      </c>
      <c r="N96">
        <v>1.7</v>
      </c>
      <c r="O96">
        <v>33.4</v>
      </c>
      <c r="P96">
        <v>23.5</v>
      </c>
      <c r="Q96">
        <v>3.5</v>
      </c>
      <c r="R96">
        <v>2.7</v>
      </c>
      <c r="S96">
        <v>2.4</v>
      </c>
      <c r="T96">
        <v>1.4</v>
      </c>
      <c r="U96">
        <v>0.5</v>
      </c>
      <c r="V96">
        <v>0.7</v>
      </c>
      <c r="W96">
        <v>0.1</v>
      </c>
      <c r="X96">
        <v>0.5</v>
      </c>
      <c r="CT96" t="s">
        <v>98</v>
      </c>
    </row>
    <row r="97" spans="4:98" x14ac:dyDescent="0.25">
      <c r="D97" t="s">
        <v>322</v>
      </c>
      <c r="E97" t="s">
        <v>323</v>
      </c>
      <c r="F97" t="s">
        <v>11</v>
      </c>
      <c r="G97">
        <v>100</v>
      </c>
      <c r="H97">
        <v>75.3</v>
      </c>
      <c r="I97">
        <v>68.5</v>
      </c>
      <c r="J97">
        <v>15.1</v>
      </c>
      <c r="K97">
        <v>33.6</v>
      </c>
      <c r="L97">
        <v>19.899999999999999</v>
      </c>
      <c r="M97">
        <v>2.1</v>
      </c>
      <c r="N97">
        <v>4.8</v>
      </c>
      <c r="O97">
        <v>24.7</v>
      </c>
      <c r="P97">
        <v>15.8</v>
      </c>
      <c r="Q97">
        <v>1.4</v>
      </c>
      <c r="R97">
        <v>4.0999999999999996</v>
      </c>
      <c r="S97">
        <v>2.7</v>
      </c>
      <c r="T97">
        <v>0.7</v>
      </c>
      <c r="U97">
        <v>0.7</v>
      </c>
      <c r="V97">
        <v>0.7</v>
      </c>
      <c r="W97">
        <v>0</v>
      </c>
      <c r="X97">
        <v>0.7</v>
      </c>
      <c r="CT97" t="s">
        <v>99</v>
      </c>
    </row>
    <row r="98" spans="4:98" x14ac:dyDescent="0.25">
      <c r="D98" t="s">
        <v>324</v>
      </c>
      <c r="E98" t="s">
        <v>325</v>
      </c>
      <c r="F98" t="s">
        <v>11</v>
      </c>
      <c r="G98">
        <v>100</v>
      </c>
      <c r="H98">
        <v>62.1</v>
      </c>
      <c r="I98">
        <v>58.6</v>
      </c>
      <c r="J98">
        <v>14.9</v>
      </c>
      <c r="K98">
        <v>29.7</v>
      </c>
      <c r="L98">
        <v>14</v>
      </c>
      <c r="M98">
        <v>0.6</v>
      </c>
      <c r="N98">
        <v>2.9</v>
      </c>
      <c r="O98">
        <v>37.9</v>
      </c>
      <c r="P98">
        <v>24.8</v>
      </c>
      <c r="Q98">
        <v>4.4000000000000004</v>
      </c>
      <c r="R98">
        <v>4.4000000000000004</v>
      </c>
      <c r="S98">
        <v>2</v>
      </c>
      <c r="T98">
        <v>2.2999999999999998</v>
      </c>
      <c r="U98">
        <v>0.3</v>
      </c>
      <c r="V98">
        <v>0</v>
      </c>
      <c r="W98">
        <v>0.3</v>
      </c>
      <c r="X98">
        <v>0.3</v>
      </c>
      <c r="CT98" t="s">
        <v>100</v>
      </c>
    </row>
    <row r="99" spans="4:98" x14ac:dyDescent="0.25">
      <c r="D99" t="s">
        <v>326</v>
      </c>
      <c r="E99" t="s">
        <v>327</v>
      </c>
      <c r="F99" t="s">
        <v>11</v>
      </c>
      <c r="G99">
        <v>100</v>
      </c>
      <c r="H99">
        <v>60.8</v>
      </c>
      <c r="I99">
        <v>56.6</v>
      </c>
      <c r="J99">
        <v>14</v>
      </c>
      <c r="K99">
        <v>24.9</v>
      </c>
      <c r="L99">
        <v>17.600000000000001</v>
      </c>
      <c r="M99">
        <v>2.4</v>
      </c>
      <c r="N99">
        <v>1.9</v>
      </c>
      <c r="O99">
        <v>39.200000000000003</v>
      </c>
      <c r="P99">
        <v>28.5</v>
      </c>
      <c r="Q99">
        <v>2.9</v>
      </c>
      <c r="R99">
        <v>2.9</v>
      </c>
      <c r="S99">
        <v>3</v>
      </c>
      <c r="T99">
        <v>1.9</v>
      </c>
      <c r="U99">
        <v>0.8</v>
      </c>
      <c r="V99">
        <v>0.7</v>
      </c>
      <c r="W99">
        <v>0.1</v>
      </c>
      <c r="X99">
        <v>0.9</v>
      </c>
      <c r="CT99" t="s">
        <v>101</v>
      </c>
    </row>
    <row r="100" spans="4:98" x14ac:dyDescent="0.25">
      <c r="D100" t="s">
        <v>326</v>
      </c>
      <c r="E100" t="s">
        <v>328</v>
      </c>
      <c r="F100" t="s">
        <v>74</v>
      </c>
      <c r="G100">
        <v>100</v>
      </c>
      <c r="H100">
        <v>60.8</v>
      </c>
      <c r="I100">
        <v>56.6</v>
      </c>
      <c r="J100">
        <v>14</v>
      </c>
      <c r="K100">
        <v>24.9</v>
      </c>
      <c r="L100">
        <v>17.600000000000001</v>
      </c>
      <c r="M100">
        <v>2.4</v>
      </c>
      <c r="N100">
        <v>1.9</v>
      </c>
      <c r="O100">
        <v>39.200000000000003</v>
      </c>
      <c r="P100">
        <v>28.5</v>
      </c>
      <c r="Q100">
        <v>2.9</v>
      </c>
      <c r="R100">
        <v>2.9</v>
      </c>
      <c r="S100">
        <v>3</v>
      </c>
      <c r="T100">
        <v>1.9</v>
      </c>
      <c r="U100">
        <v>0.8</v>
      </c>
      <c r="V100">
        <v>0.7</v>
      </c>
      <c r="W100">
        <v>0.1</v>
      </c>
      <c r="X100">
        <v>0.9</v>
      </c>
      <c r="CT100" t="s">
        <v>102</v>
      </c>
    </row>
    <row r="101" spans="4:98" x14ac:dyDescent="0.25">
      <c r="D101" t="s">
        <v>329</v>
      </c>
      <c r="E101" t="s">
        <v>330</v>
      </c>
      <c r="F101" t="s">
        <v>11</v>
      </c>
      <c r="G101">
        <v>100</v>
      </c>
      <c r="H101">
        <v>73</v>
      </c>
      <c r="I101">
        <v>68.5</v>
      </c>
      <c r="J101">
        <v>16.2</v>
      </c>
      <c r="K101">
        <v>37.9</v>
      </c>
      <c r="L101">
        <v>14.4</v>
      </c>
      <c r="M101">
        <v>2.2000000000000002</v>
      </c>
      <c r="N101">
        <v>2.2000000000000002</v>
      </c>
      <c r="O101">
        <v>27</v>
      </c>
      <c r="P101">
        <v>16.5</v>
      </c>
      <c r="Q101">
        <v>1.9</v>
      </c>
      <c r="R101">
        <v>4.4000000000000004</v>
      </c>
      <c r="S101">
        <v>2.9</v>
      </c>
      <c r="T101">
        <v>1.4</v>
      </c>
      <c r="U101">
        <v>0.4</v>
      </c>
      <c r="V101">
        <v>0.6</v>
      </c>
      <c r="W101">
        <v>0.1</v>
      </c>
      <c r="X101">
        <v>1</v>
      </c>
      <c r="CT101" t="s">
        <v>103</v>
      </c>
    </row>
    <row r="102" spans="4:98" x14ac:dyDescent="0.25">
      <c r="D102" t="s">
        <v>329</v>
      </c>
      <c r="E102" t="s">
        <v>331</v>
      </c>
      <c r="F102" t="s">
        <v>74</v>
      </c>
      <c r="G102">
        <v>100</v>
      </c>
      <c r="H102">
        <v>71.5</v>
      </c>
      <c r="I102">
        <v>67.400000000000006</v>
      </c>
      <c r="J102">
        <v>13.8</v>
      </c>
      <c r="K102">
        <v>34.700000000000003</v>
      </c>
      <c r="L102">
        <v>18.899999999999999</v>
      </c>
      <c r="M102">
        <v>2.6</v>
      </c>
      <c r="N102">
        <v>1.5</v>
      </c>
      <c r="O102">
        <v>28.5</v>
      </c>
      <c r="P102">
        <v>17.3</v>
      </c>
      <c r="Q102">
        <v>2.2999999999999998</v>
      </c>
      <c r="R102">
        <v>4.2</v>
      </c>
      <c r="S102">
        <v>3</v>
      </c>
      <c r="T102">
        <v>1.6</v>
      </c>
      <c r="U102">
        <v>0.4</v>
      </c>
      <c r="V102">
        <v>0.6</v>
      </c>
      <c r="W102">
        <v>0.1</v>
      </c>
      <c r="X102">
        <v>1.2</v>
      </c>
      <c r="CT102" t="s">
        <v>104</v>
      </c>
    </row>
    <row r="103" spans="4:98" x14ac:dyDescent="0.25">
      <c r="D103" t="s">
        <v>332</v>
      </c>
      <c r="E103" t="s">
        <v>333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  <c r="U103" t="s">
        <v>18</v>
      </c>
      <c r="V103" t="s">
        <v>18</v>
      </c>
      <c r="W103" t="s">
        <v>18</v>
      </c>
      <c r="X103" t="s">
        <v>18</v>
      </c>
      <c r="CT103" t="s">
        <v>105</v>
      </c>
    </row>
    <row r="104" spans="4:98" x14ac:dyDescent="0.25">
      <c r="D104" t="s">
        <v>334</v>
      </c>
      <c r="E104" t="s">
        <v>335</v>
      </c>
      <c r="F104" t="s">
        <v>11</v>
      </c>
      <c r="G104">
        <v>100</v>
      </c>
      <c r="H104">
        <v>68.099999999999994</v>
      </c>
      <c r="I104">
        <v>64.5</v>
      </c>
      <c r="J104">
        <v>14.5</v>
      </c>
      <c r="K104">
        <v>16.899999999999999</v>
      </c>
      <c r="L104">
        <v>33.1</v>
      </c>
      <c r="M104">
        <v>1.2</v>
      </c>
      <c r="N104">
        <v>2.4</v>
      </c>
      <c r="O104">
        <v>31.9</v>
      </c>
      <c r="P104">
        <v>25.8</v>
      </c>
      <c r="Q104">
        <v>1.6</v>
      </c>
      <c r="R104">
        <v>2.4</v>
      </c>
      <c r="S104">
        <v>0.8</v>
      </c>
      <c r="T104">
        <v>1.2</v>
      </c>
      <c r="U104">
        <v>0</v>
      </c>
      <c r="V104">
        <v>0.4</v>
      </c>
      <c r="W104">
        <v>0.4</v>
      </c>
      <c r="X104">
        <v>0.8</v>
      </c>
      <c r="CT104" t="s">
        <v>106</v>
      </c>
    </row>
    <row r="105" spans="4:98" x14ac:dyDescent="0.25">
      <c r="D105" t="s">
        <v>336</v>
      </c>
      <c r="E105" t="s">
        <v>337</v>
      </c>
      <c r="F105" t="s">
        <v>74</v>
      </c>
      <c r="G105">
        <v>100</v>
      </c>
      <c r="H105">
        <v>65.099999999999994</v>
      </c>
      <c r="I105">
        <v>61.5</v>
      </c>
      <c r="J105">
        <v>12</v>
      </c>
      <c r="K105">
        <v>20.5</v>
      </c>
      <c r="L105">
        <v>29</v>
      </c>
      <c r="M105">
        <v>1.7</v>
      </c>
      <c r="N105">
        <v>2</v>
      </c>
      <c r="O105">
        <v>34.9</v>
      </c>
      <c r="P105">
        <v>26.5</v>
      </c>
      <c r="Q105">
        <v>1.9</v>
      </c>
      <c r="R105">
        <v>3.6</v>
      </c>
      <c r="S105">
        <v>1.8</v>
      </c>
      <c r="T105">
        <v>1</v>
      </c>
      <c r="U105">
        <v>0.6</v>
      </c>
      <c r="V105">
        <v>0.6</v>
      </c>
      <c r="W105">
        <v>0.2</v>
      </c>
      <c r="X105">
        <v>0.7</v>
      </c>
      <c r="CT105" t="s">
        <v>108</v>
      </c>
    </row>
    <row r="106" spans="4:98" x14ac:dyDescent="0.25">
      <c r="D106" t="s">
        <v>338</v>
      </c>
      <c r="E106" t="s">
        <v>339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CT106" t="s">
        <v>109</v>
      </c>
    </row>
    <row r="107" spans="4:98" x14ac:dyDescent="0.25">
      <c r="D107" t="s">
        <v>340</v>
      </c>
      <c r="E107" t="s">
        <v>341</v>
      </c>
      <c r="F107" t="s">
        <v>11</v>
      </c>
      <c r="G107">
        <v>100</v>
      </c>
      <c r="H107">
        <v>68.5</v>
      </c>
      <c r="I107">
        <v>63.8</v>
      </c>
      <c r="J107">
        <v>13.4</v>
      </c>
      <c r="K107">
        <v>33.6</v>
      </c>
      <c r="L107">
        <v>16.8</v>
      </c>
      <c r="M107">
        <v>1.3</v>
      </c>
      <c r="N107">
        <v>3.4</v>
      </c>
      <c r="O107">
        <v>31.5</v>
      </c>
      <c r="P107">
        <v>25.5</v>
      </c>
      <c r="Q107">
        <v>2.7</v>
      </c>
      <c r="R107">
        <v>1.3</v>
      </c>
      <c r="S107">
        <v>0</v>
      </c>
      <c r="T107">
        <v>2</v>
      </c>
      <c r="U107">
        <v>0</v>
      </c>
      <c r="V107">
        <v>0</v>
      </c>
      <c r="W107">
        <v>0</v>
      </c>
      <c r="X107">
        <v>1.3</v>
      </c>
      <c r="CT107" t="s">
        <v>110</v>
      </c>
    </row>
    <row r="108" spans="4:98" x14ac:dyDescent="0.25">
      <c r="D108" t="s">
        <v>342</v>
      </c>
      <c r="E108" t="s">
        <v>343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CT108" t="s">
        <v>111</v>
      </c>
    </row>
    <row r="109" spans="4:98" x14ac:dyDescent="0.25">
      <c r="D109" t="s">
        <v>344</v>
      </c>
      <c r="E109" t="s">
        <v>345</v>
      </c>
      <c r="F109" t="s">
        <v>11</v>
      </c>
      <c r="G109">
        <v>100</v>
      </c>
      <c r="H109">
        <v>62.6</v>
      </c>
      <c r="I109">
        <v>59.6</v>
      </c>
      <c r="J109">
        <v>8.1</v>
      </c>
      <c r="K109">
        <v>33.299999999999997</v>
      </c>
      <c r="L109">
        <v>18.2</v>
      </c>
      <c r="M109">
        <v>2</v>
      </c>
      <c r="N109">
        <v>1</v>
      </c>
      <c r="O109">
        <v>37.4</v>
      </c>
      <c r="P109">
        <v>25.3</v>
      </c>
      <c r="Q109">
        <v>0</v>
      </c>
      <c r="R109">
        <v>9.1</v>
      </c>
      <c r="S109">
        <v>3</v>
      </c>
      <c r="T109">
        <v>0</v>
      </c>
      <c r="U109">
        <v>0</v>
      </c>
      <c r="V109">
        <v>1</v>
      </c>
      <c r="W109">
        <v>0</v>
      </c>
      <c r="X109">
        <v>1</v>
      </c>
      <c r="CT109" t="s">
        <v>112</v>
      </c>
    </row>
    <row r="110" spans="4:98" x14ac:dyDescent="0.25">
      <c r="D110" t="s">
        <v>346</v>
      </c>
      <c r="E110" t="s">
        <v>347</v>
      </c>
      <c r="F110" t="s">
        <v>11</v>
      </c>
      <c r="G110">
        <v>100</v>
      </c>
      <c r="H110">
        <v>73.099999999999994</v>
      </c>
      <c r="I110">
        <v>71.5</v>
      </c>
      <c r="J110">
        <v>15.4</v>
      </c>
      <c r="K110">
        <v>24.6</v>
      </c>
      <c r="L110">
        <v>31.5</v>
      </c>
      <c r="M110">
        <v>0.8</v>
      </c>
      <c r="N110">
        <v>0.8</v>
      </c>
      <c r="O110">
        <v>26.9</v>
      </c>
      <c r="P110">
        <v>20.8</v>
      </c>
      <c r="Q110">
        <v>1.5</v>
      </c>
      <c r="R110">
        <v>3.1</v>
      </c>
      <c r="S110">
        <v>0</v>
      </c>
      <c r="T110">
        <v>1.5</v>
      </c>
      <c r="U110">
        <v>0</v>
      </c>
      <c r="V110">
        <v>0.8</v>
      </c>
      <c r="W110">
        <v>0</v>
      </c>
      <c r="X110">
        <v>0</v>
      </c>
      <c r="CT110" t="s">
        <v>113</v>
      </c>
    </row>
    <row r="111" spans="4:98" x14ac:dyDescent="0.25">
      <c r="D111" t="s">
        <v>348</v>
      </c>
      <c r="E111" t="s">
        <v>349</v>
      </c>
      <c r="F111" t="s">
        <v>11</v>
      </c>
      <c r="G111">
        <v>100</v>
      </c>
      <c r="H111">
        <v>73</v>
      </c>
      <c r="I111">
        <v>67.2</v>
      </c>
      <c r="J111">
        <v>16.2</v>
      </c>
      <c r="K111">
        <v>31.8</v>
      </c>
      <c r="L111">
        <v>19.2</v>
      </c>
      <c r="M111">
        <v>4.2</v>
      </c>
      <c r="N111">
        <v>1.5</v>
      </c>
      <c r="O111">
        <v>27</v>
      </c>
      <c r="P111">
        <v>18</v>
      </c>
      <c r="Q111">
        <v>3.5</v>
      </c>
      <c r="R111">
        <v>4.5</v>
      </c>
      <c r="S111">
        <v>0.8</v>
      </c>
      <c r="T111">
        <v>0.2</v>
      </c>
      <c r="U111">
        <v>0.2</v>
      </c>
      <c r="V111">
        <v>2.2000000000000002</v>
      </c>
      <c r="W111">
        <v>0</v>
      </c>
      <c r="X111">
        <v>2</v>
      </c>
      <c r="CT111" t="s">
        <v>114</v>
      </c>
    </row>
    <row r="112" spans="4:98" x14ac:dyDescent="0.25">
      <c r="D112" t="s">
        <v>350</v>
      </c>
      <c r="E112" t="s">
        <v>351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Q112" t="s">
        <v>18</v>
      </c>
      <c r="R112" t="s">
        <v>18</v>
      </c>
      <c r="S112" t="s">
        <v>18</v>
      </c>
      <c r="T112" t="s">
        <v>18</v>
      </c>
      <c r="U112" t="s">
        <v>18</v>
      </c>
      <c r="V112" t="s">
        <v>18</v>
      </c>
      <c r="W112" t="s">
        <v>18</v>
      </c>
      <c r="X112" t="s">
        <v>18</v>
      </c>
      <c r="CT112" t="s">
        <v>115</v>
      </c>
    </row>
    <row r="113" spans="4:98" x14ac:dyDescent="0.25">
      <c r="D113" t="s">
        <v>352</v>
      </c>
      <c r="E113" t="s">
        <v>353</v>
      </c>
      <c r="F113" t="s">
        <v>11</v>
      </c>
      <c r="G113">
        <v>100</v>
      </c>
      <c r="H113">
        <v>67.8</v>
      </c>
      <c r="I113">
        <v>62.7</v>
      </c>
      <c r="J113">
        <v>18.899999999999999</v>
      </c>
      <c r="K113">
        <v>24.9</v>
      </c>
      <c r="L113">
        <v>18.899999999999999</v>
      </c>
      <c r="M113">
        <v>2.6</v>
      </c>
      <c r="N113">
        <v>2.6</v>
      </c>
      <c r="O113">
        <v>32.200000000000003</v>
      </c>
      <c r="P113">
        <v>28.3</v>
      </c>
      <c r="Q113">
        <v>0.4</v>
      </c>
      <c r="R113">
        <v>2.1</v>
      </c>
      <c r="S113">
        <v>1.3</v>
      </c>
      <c r="T113">
        <v>0</v>
      </c>
      <c r="U113">
        <v>0.9</v>
      </c>
      <c r="V113">
        <v>0.9</v>
      </c>
      <c r="W113">
        <v>0.4</v>
      </c>
      <c r="X113">
        <v>0.9</v>
      </c>
      <c r="CT113" t="s">
        <v>116</v>
      </c>
    </row>
    <row r="114" spans="4:98" x14ac:dyDescent="0.25">
      <c r="D114" t="s">
        <v>354</v>
      </c>
      <c r="E114" t="s">
        <v>355</v>
      </c>
      <c r="F114" t="s">
        <v>11</v>
      </c>
      <c r="G114">
        <v>100</v>
      </c>
      <c r="H114">
        <v>69.5</v>
      </c>
      <c r="I114">
        <v>66</v>
      </c>
      <c r="J114">
        <v>15.5</v>
      </c>
      <c r="K114">
        <v>25.7</v>
      </c>
      <c r="L114">
        <v>24.8</v>
      </c>
      <c r="M114">
        <v>1.6</v>
      </c>
      <c r="N114">
        <v>1.9</v>
      </c>
      <c r="O114">
        <v>30.5</v>
      </c>
      <c r="P114">
        <v>19.100000000000001</v>
      </c>
      <c r="Q114">
        <v>3.1</v>
      </c>
      <c r="R114">
        <v>4.5999999999999996</v>
      </c>
      <c r="S114">
        <v>2.2999999999999998</v>
      </c>
      <c r="T114">
        <v>1.4</v>
      </c>
      <c r="U114">
        <v>0.4</v>
      </c>
      <c r="V114">
        <v>0.6</v>
      </c>
      <c r="W114">
        <v>0.2</v>
      </c>
      <c r="X114">
        <v>0.9</v>
      </c>
      <c r="CT114" t="s">
        <v>117</v>
      </c>
    </row>
    <row r="115" spans="4:98" x14ac:dyDescent="0.25">
      <c r="D115" t="s">
        <v>354</v>
      </c>
      <c r="E115" t="s">
        <v>356</v>
      </c>
      <c r="F115" t="s">
        <v>74</v>
      </c>
      <c r="G115">
        <v>100</v>
      </c>
      <c r="H115">
        <v>69.3</v>
      </c>
      <c r="I115">
        <v>65.599999999999994</v>
      </c>
      <c r="J115">
        <v>17.100000000000001</v>
      </c>
      <c r="K115">
        <v>27.6</v>
      </c>
      <c r="L115">
        <v>20.8</v>
      </c>
      <c r="M115">
        <v>1.7</v>
      </c>
      <c r="N115">
        <v>2</v>
      </c>
      <c r="O115">
        <v>30.7</v>
      </c>
      <c r="P115">
        <v>19.899999999999999</v>
      </c>
      <c r="Q115">
        <v>2.7</v>
      </c>
      <c r="R115">
        <v>3.9</v>
      </c>
      <c r="S115">
        <v>2.8</v>
      </c>
      <c r="T115">
        <v>1.3</v>
      </c>
      <c r="U115">
        <v>0.5</v>
      </c>
      <c r="V115">
        <v>0.6</v>
      </c>
      <c r="W115">
        <v>0.2</v>
      </c>
      <c r="X115">
        <v>0.8</v>
      </c>
      <c r="CT115" t="s">
        <v>118</v>
      </c>
    </row>
    <row r="116" spans="4:98" x14ac:dyDescent="0.25">
      <c r="D116" t="s">
        <v>357</v>
      </c>
      <c r="E116" t="s">
        <v>358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CT116" t="s">
        <v>119</v>
      </c>
    </row>
    <row r="117" spans="4:98" x14ac:dyDescent="0.25">
      <c r="D117" t="s">
        <v>359</v>
      </c>
      <c r="E117" t="s">
        <v>360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  <c r="U117" t="s">
        <v>18</v>
      </c>
      <c r="V117" t="s">
        <v>18</v>
      </c>
      <c r="W117" t="s">
        <v>18</v>
      </c>
      <c r="X117" t="s">
        <v>18</v>
      </c>
      <c r="CT117" t="s">
        <v>120</v>
      </c>
    </row>
    <row r="118" spans="4:98" x14ac:dyDescent="0.25">
      <c r="D118" t="s">
        <v>361</v>
      </c>
      <c r="E118" t="s">
        <v>362</v>
      </c>
      <c r="F118" t="s">
        <v>11</v>
      </c>
      <c r="G118">
        <v>100</v>
      </c>
      <c r="H118">
        <v>69.900000000000006</v>
      </c>
      <c r="I118">
        <v>61.4</v>
      </c>
      <c r="J118">
        <v>9.6</v>
      </c>
      <c r="K118">
        <v>25.3</v>
      </c>
      <c r="L118">
        <v>26.5</v>
      </c>
      <c r="M118">
        <v>3.6</v>
      </c>
      <c r="N118">
        <v>4.8</v>
      </c>
      <c r="O118">
        <v>30.1</v>
      </c>
      <c r="P118">
        <v>24.1</v>
      </c>
      <c r="Q118">
        <v>6</v>
      </c>
      <c r="R118">
        <v>0</v>
      </c>
      <c r="S118">
        <v>0</v>
      </c>
      <c r="T118">
        <v>0</v>
      </c>
      <c r="U118">
        <v>0</v>
      </c>
      <c r="V118">
        <v>1.2</v>
      </c>
      <c r="W118">
        <v>0</v>
      </c>
      <c r="X118">
        <v>0</v>
      </c>
      <c r="CT118" t="s">
        <v>121</v>
      </c>
    </row>
    <row r="119" spans="4:98" x14ac:dyDescent="0.25">
      <c r="D119" t="s">
        <v>363</v>
      </c>
      <c r="E119" t="s">
        <v>364</v>
      </c>
      <c r="F119" t="s">
        <v>11</v>
      </c>
      <c r="G119">
        <v>100</v>
      </c>
      <c r="H119">
        <v>70.599999999999994</v>
      </c>
      <c r="I119">
        <v>67.8</v>
      </c>
      <c r="J119">
        <v>10.8</v>
      </c>
      <c r="K119">
        <v>43.4</v>
      </c>
      <c r="L119">
        <v>13.6</v>
      </c>
      <c r="M119">
        <v>2</v>
      </c>
      <c r="N119">
        <v>0.7</v>
      </c>
      <c r="O119">
        <v>29.4</v>
      </c>
      <c r="P119">
        <v>21.9</v>
      </c>
      <c r="Q119">
        <v>2</v>
      </c>
      <c r="R119">
        <v>2.8</v>
      </c>
      <c r="S119">
        <v>1.7</v>
      </c>
      <c r="T119">
        <v>1.1000000000000001</v>
      </c>
      <c r="U119">
        <v>0.2</v>
      </c>
      <c r="V119">
        <v>0.7</v>
      </c>
      <c r="W119">
        <v>0</v>
      </c>
      <c r="X119">
        <v>0.4</v>
      </c>
      <c r="CT119" t="s">
        <v>122</v>
      </c>
    </row>
    <row r="120" spans="4:98" x14ac:dyDescent="0.25">
      <c r="D120" t="s">
        <v>365</v>
      </c>
      <c r="E120" t="s">
        <v>366</v>
      </c>
      <c r="F120" t="s">
        <v>11</v>
      </c>
      <c r="G120">
        <v>100</v>
      </c>
      <c r="H120">
        <v>67.2</v>
      </c>
      <c r="I120">
        <v>65.599999999999994</v>
      </c>
      <c r="J120">
        <v>14.8</v>
      </c>
      <c r="K120">
        <v>34.4</v>
      </c>
      <c r="L120">
        <v>16.399999999999999</v>
      </c>
      <c r="M120">
        <v>1.6</v>
      </c>
      <c r="N120">
        <v>0</v>
      </c>
      <c r="O120">
        <v>32.799999999999997</v>
      </c>
      <c r="P120">
        <v>22.7</v>
      </c>
      <c r="Q120">
        <v>3.1</v>
      </c>
      <c r="R120">
        <v>5.5</v>
      </c>
      <c r="S120">
        <v>0</v>
      </c>
      <c r="T120">
        <v>1.6</v>
      </c>
      <c r="U120">
        <v>0.8</v>
      </c>
      <c r="V120">
        <v>0.8</v>
      </c>
      <c r="W120">
        <v>0</v>
      </c>
      <c r="X120">
        <v>0</v>
      </c>
      <c r="CT120" t="s">
        <v>123</v>
      </c>
    </row>
    <row r="121" spans="4:98" x14ac:dyDescent="0.25">
      <c r="D121" t="s">
        <v>367</v>
      </c>
      <c r="E121" t="s">
        <v>368</v>
      </c>
      <c r="F121" t="s">
        <v>11</v>
      </c>
      <c r="G121">
        <v>100</v>
      </c>
      <c r="H121">
        <v>65.2</v>
      </c>
      <c r="I121">
        <v>61</v>
      </c>
      <c r="J121">
        <v>12.6</v>
      </c>
      <c r="K121">
        <v>28.2</v>
      </c>
      <c r="L121">
        <v>20.100000000000001</v>
      </c>
      <c r="M121">
        <v>1.5</v>
      </c>
      <c r="N121">
        <v>2.7</v>
      </c>
      <c r="O121">
        <v>34.799999999999997</v>
      </c>
      <c r="P121">
        <v>24</v>
      </c>
      <c r="Q121">
        <v>0.3</v>
      </c>
      <c r="R121">
        <v>6</v>
      </c>
      <c r="S121">
        <v>1.8</v>
      </c>
      <c r="T121">
        <v>2.7</v>
      </c>
      <c r="U121">
        <v>0.3</v>
      </c>
      <c r="V121">
        <v>0.9</v>
      </c>
      <c r="W121">
        <v>0</v>
      </c>
      <c r="X121">
        <v>0.3</v>
      </c>
      <c r="CT121" t="s">
        <v>124</v>
      </c>
    </row>
    <row r="122" spans="4:98" x14ac:dyDescent="0.25">
      <c r="D122" t="s">
        <v>367</v>
      </c>
      <c r="E122" t="s">
        <v>369</v>
      </c>
      <c r="F122" t="s">
        <v>74</v>
      </c>
      <c r="G122">
        <v>100</v>
      </c>
      <c r="H122">
        <v>68.8</v>
      </c>
      <c r="I122">
        <v>64.8</v>
      </c>
      <c r="J122">
        <v>15.1</v>
      </c>
      <c r="K122">
        <v>36.200000000000003</v>
      </c>
      <c r="L122">
        <v>13.5</v>
      </c>
      <c r="M122">
        <v>2.5</v>
      </c>
      <c r="N122">
        <v>1.6</v>
      </c>
      <c r="O122">
        <v>31.2</v>
      </c>
      <c r="P122">
        <v>21.3</v>
      </c>
      <c r="Q122">
        <v>2.2000000000000002</v>
      </c>
      <c r="R122">
        <v>3.6</v>
      </c>
      <c r="S122">
        <v>3</v>
      </c>
      <c r="T122">
        <v>1.1000000000000001</v>
      </c>
      <c r="U122">
        <v>0.4</v>
      </c>
      <c r="V122">
        <v>0.9</v>
      </c>
      <c r="W122">
        <v>0.2</v>
      </c>
      <c r="X122">
        <v>0.9</v>
      </c>
      <c r="CT122" t="s">
        <v>125</v>
      </c>
    </row>
    <row r="123" spans="4:98" x14ac:dyDescent="0.25">
      <c r="D123" t="s">
        <v>370</v>
      </c>
      <c r="E123" t="s">
        <v>371</v>
      </c>
      <c r="F123" t="s">
        <v>74</v>
      </c>
      <c r="G123">
        <v>100</v>
      </c>
      <c r="H123">
        <v>70.3</v>
      </c>
      <c r="I123">
        <v>66.400000000000006</v>
      </c>
      <c r="J123">
        <v>13.8</v>
      </c>
      <c r="K123">
        <v>32.6</v>
      </c>
      <c r="L123">
        <v>20</v>
      </c>
      <c r="M123">
        <v>2.2000000000000002</v>
      </c>
      <c r="N123">
        <v>1.8</v>
      </c>
      <c r="O123">
        <v>29.7</v>
      </c>
      <c r="P123">
        <v>19.600000000000001</v>
      </c>
      <c r="Q123">
        <v>2.8</v>
      </c>
      <c r="R123">
        <v>4.5999999999999996</v>
      </c>
      <c r="S123">
        <v>1.7</v>
      </c>
      <c r="T123">
        <v>1</v>
      </c>
      <c r="U123">
        <v>0.7</v>
      </c>
      <c r="V123">
        <v>0.6</v>
      </c>
      <c r="W123">
        <v>0.4</v>
      </c>
      <c r="X123">
        <v>0.5</v>
      </c>
      <c r="CT123" t="s">
        <v>126</v>
      </c>
    </row>
    <row r="124" spans="4:98" x14ac:dyDescent="0.25">
      <c r="D124" t="s">
        <v>372</v>
      </c>
      <c r="E124" t="s">
        <v>373</v>
      </c>
      <c r="F124" t="s">
        <v>11</v>
      </c>
      <c r="G124">
        <v>100</v>
      </c>
      <c r="H124">
        <v>69.8</v>
      </c>
      <c r="I124">
        <v>64.2</v>
      </c>
      <c r="J124">
        <v>12.5</v>
      </c>
      <c r="K124">
        <v>35.1</v>
      </c>
      <c r="L124">
        <v>16.7</v>
      </c>
      <c r="M124">
        <v>3.1</v>
      </c>
      <c r="N124">
        <v>2.4</v>
      </c>
      <c r="O124">
        <v>30.2</v>
      </c>
      <c r="P124">
        <v>18.8</v>
      </c>
      <c r="Q124">
        <v>3.5</v>
      </c>
      <c r="R124">
        <v>5.2</v>
      </c>
      <c r="S124">
        <v>1.4</v>
      </c>
      <c r="T124">
        <v>1.4</v>
      </c>
      <c r="U124">
        <v>0.7</v>
      </c>
      <c r="V124">
        <v>1.4</v>
      </c>
      <c r="W124">
        <v>0.7</v>
      </c>
      <c r="X124">
        <v>0.3</v>
      </c>
      <c r="CT124" t="s">
        <v>127</v>
      </c>
    </row>
    <row r="125" spans="4:98" x14ac:dyDescent="0.25">
      <c r="D125" t="s">
        <v>374</v>
      </c>
      <c r="E125" t="s">
        <v>375</v>
      </c>
      <c r="F125" t="s">
        <v>11</v>
      </c>
      <c r="G125">
        <v>100</v>
      </c>
      <c r="H125">
        <v>72.400000000000006</v>
      </c>
      <c r="I125">
        <v>69.400000000000006</v>
      </c>
      <c r="J125">
        <v>14.1</v>
      </c>
      <c r="K125">
        <v>34.9</v>
      </c>
      <c r="L125">
        <v>20.399999999999999</v>
      </c>
      <c r="M125">
        <v>2.2000000000000002</v>
      </c>
      <c r="N125">
        <v>0.8</v>
      </c>
      <c r="O125">
        <v>27.6</v>
      </c>
      <c r="P125">
        <v>20.399999999999999</v>
      </c>
      <c r="Q125">
        <v>2</v>
      </c>
      <c r="R125">
        <v>2.8</v>
      </c>
      <c r="S125">
        <v>1.2</v>
      </c>
      <c r="T125">
        <v>1.2</v>
      </c>
      <c r="U125">
        <v>0.4</v>
      </c>
      <c r="V125">
        <v>0.6</v>
      </c>
      <c r="W125">
        <v>0</v>
      </c>
      <c r="X125">
        <v>0.6</v>
      </c>
    </row>
    <row r="126" spans="4:98" x14ac:dyDescent="0.25">
      <c r="D126" t="s">
        <v>376</v>
      </c>
      <c r="E126" t="s">
        <v>377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  <c r="U126" t="s">
        <v>18</v>
      </c>
      <c r="V126" t="s">
        <v>18</v>
      </c>
      <c r="W126" t="s">
        <v>18</v>
      </c>
      <c r="X126" t="s">
        <v>18</v>
      </c>
    </row>
    <row r="127" spans="4:98" x14ac:dyDescent="0.25">
      <c r="D127" t="s">
        <v>378</v>
      </c>
      <c r="E127" t="s">
        <v>379</v>
      </c>
      <c r="F127" t="s">
        <v>11</v>
      </c>
      <c r="G127">
        <v>100</v>
      </c>
      <c r="H127">
        <v>64.099999999999994</v>
      </c>
      <c r="I127">
        <v>60</v>
      </c>
      <c r="J127">
        <v>15.4</v>
      </c>
      <c r="K127">
        <v>28.1</v>
      </c>
      <c r="L127">
        <v>16.600000000000001</v>
      </c>
      <c r="M127">
        <v>2</v>
      </c>
      <c r="N127">
        <v>2</v>
      </c>
      <c r="O127">
        <v>35.9</v>
      </c>
      <c r="P127">
        <v>28.3</v>
      </c>
      <c r="Q127">
        <v>2</v>
      </c>
      <c r="R127">
        <v>2.5</v>
      </c>
      <c r="S127">
        <v>2.7</v>
      </c>
      <c r="T127">
        <v>0.4</v>
      </c>
      <c r="U127">
        <v>0.2</v>
      </c>
      <c r="V127">
        <v>0.8</v>
      </c>
      <c r="W127">
        <v>0</v>
      </c>
      <c r="X127">
        <v>0.4</v>
      </c>
    </row>
    <row r="128" spans="4:98" x14ac:dyDescent="0.25">
      <c r="D128" t="s">
        <v>380</v>
      </c>
      <c r="E128" t="s">
        <v>381</v>
      </c>
      <c r="F128" t="s">
        <v>11</v>
      </c>
      <c r="G128">
        <v>100</v>
      </c>
      <c r="H128">
        <v>69.7</v>
      </c>
      <c r="I128">
        <v>68.2</v>
      </c>
      <c r="J128">
        <v>11.2</v>
      </c>
      <c r="K128">
        <v>28.5</v>
      </c>
      <c r="L128">
        <v>28.5</v>
      </c>
      <c r="M128">
        <v>0.7</v>
      </c>
      <c r="N128">
        <v>0.7</v>
      </c>
      <c r="O128">
        <v>30.3</v>
      </c>
      <c r="P128">
        <v>19.5</v>
      </c>
      <c r="Q128">
        <v>2.9</v>
      </c>
      <c r="R128">
        <v>2.9</v>
      </c>
      <c r="S128">
        <v>2.2000000000000002</v>
      </c>
      <c r="T128">
        <v>2.9</v>
      </c>
      <c r="U128">
        <v>0.7</v>
      </c>
      <c r="V128">
        <v>0</v>
      </c>
      <c r="W128">
        <v>0</v>
      </c>
      <c r="X128">
        <v>0</v>
      </c>
    </row>
    <row r="129" spans="4:24" x14ac:dyDescent="0.25">
      <c r="D129" t="s">
        <v>382</v>
      </c>
      <c r="E129" t="s">
        <v>383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18</v>
      </c>
      <c r="R129" t="s">
        <v>18</v>
      </c>
      <c r="S129" t="s">
        <v>18</v>
      </c>
      <c r="T129" t="s">
        <v>18</v>
      </c>
      <c r="U129" t="s">
        <v>18</v>
      </c>
      <c r="V129" t="s">
        <v>18</v>
      </c>
      <c r="W129" t="s">
        <v>18</v>
      </c>
      <c r="X129" t="s">
        <v>18</v>
      </c>
    </row>
    <row r="130" spans="4:24" x14ac:dyDescent="0.25">
      <c r="D130" t="s">
        <v>384</v>
      </c>
      <c r="E130" t="s">
        <v>385</v>
      </c>
      <c r="F130" t="s">
        <v>11</v>
      </c>
      <c r="G130">
        <v>100</v>
      </c>
      <c r="H130">
        <v>63.9</v>
      </c>
      <c r="I130">
        <v>59.8</v>
      </c>
      <c r="J130">
        <v>12.4</v>
      </c>
      <c r="K130">
        <v>25.8</v>
      </c>
      <c r="L130">
        <v>21.6</v>
      </c>
      <c r="M130">
        <v>2.1</v>
      </c>
      <c r="N130">
        <v>2.1</v>
      </c>
      <c r="O130">
        <v>36.1</v>
      </c>
      <c r="P130">
        <v>26.8</v>
      </c>
      <c r="Q130">
        <v>1</v>
      </c>
      <c r="R130">
        <v>4.0999999999999996</v>
      </c>
      <c r="S130">
        <v>2.1</v>
      </c>
      <c r="T130">
        <v>2.1</v>
      </c>
      <c r="U130">
        <v>0</v>
      </c>
      <c r="V130">
        <v>1</v>
      </c>
      <c r="W130">
        <v>0</v>
      </c>
      <c r="X130">
        <v>1</v>
      </c>
    </row>
    <row r="131" spans="4:24" x14ac:dyDescent="0.25">
      <c r="D131" t="s">
        <v>386</v>
      </c>
      <c r="E131" t="s">
        <v>387</v>
      </c>
      <c r="F131" t="s">
        <v>11</v>
      </c>
      <c r="G131">
        <v>100</v>
      </c>
      <c r="H131">
        <v>73.2</v>
      </c>
      <c r="I131">
        <v>69.599999999999994</v>
      </c>
      <c r="J131">
        <v>13.6</v>
      </c>
      <c r="K131">
        <v>39.700000000000003</v>
      </c>
      <c r="L131">
        <v>16.3</v>
      </c>
      <c r="M131">
        <v>1.6</v>
      </c>
      <c r="N131">
        <v>1.9</v>
      </c>
      <c r="O131">
        <v>26.8</v>
      </c>
      <c r="P131">
        <v>18.899999999999999</v>
      </c>
      <c r="Q131">
        <v>2.2000000000000002</v>
      </c>
      <c r="R131">
        <v>3.4</v>
      </c>
      <c r="S131">
        <v>1</v>
      </c>
      <c r="T131">
        <v>1.3</v>
      </c>
      <c r="U131">
        <v>0.1</v>
      </c>
      <c r="V131">
        <v>0.7</v>
      </c>
      <c r="W131">
        <v>0</v>
      </c>
      <c r="X131">
        <v>0.5</v>
      </c>
    </row>
    <row r="132" spans="4:24" x14ac:dyDescent="0.25">
      <c r="D132" t="s">
        <v>386</v>
      </c>
      <c r="E132" t="s">
        <v>388</v>
      </c>
      <c r="F132" t="s">
        <v>74</v>
      </c>
      <c r="G132">
        <v>100</v>
      </c>
      <c r="H132">
        <v>72.099999999999994</v>
      </c>
      <c r="I132">
        <v>68.7</v>
      </c>
      <c r="J132">
        <v>13.3</v>
      </c>
      <c r="K132">
        <v>38.1</v>
      </c>
      <c r="L132">
        <v>17.399999999999999</v>
      </c>
      <c r="M132">
        <v>1.4</v>
      </c>
      <c r="N132">
        <v>2</v>
      </c>
      <c r="O132">
        <v>27.9</v>
      </c>
      <c r="P132">
        <v>18.5</v>
      </c>
      <c r="Q132">
        <v>2.9</v>
      </c>
      <c r="R132">
        <v>3.8</v>
      </c>
      <c r="S132">
        <v>1.2</v>
      </c>
      <c r="T132">
        <v>1.5</v>
      </c>
      <c r="U132">
        <v>0.1</v>
      </c>
      <c r="V132">
        <v>0.6</v>
      </c>
      <c r="W132">
        <v>0</v>
      </c>
      <c r="X132">
        <v>0.6</v>
      </c>
    </row>
    <row r="133" spans="4:24" x14ac:dyDescent="0.25">
      <c r="D133" t="s">
        <v>389</v>
      </c>
      <c r="E133" t="s">
        <v>390</v>
      </c>
      <c r="F133" t="s">
        <v>11</v>
      </c>
      <c r="G133">
        <v>100</v>
      </c>
      <c r="H133">
        <v>65.5</v>
      </c>
      <c r="I133">
        <v>61.4</v>
      </c>
      <c r="J133">
        <v>12.7</v>
      </c>
      <c r="K133">
        <v>29.2</v>
      </c>
      <c r="L133">
        <v>19.5</v>
      </c>
      <c r="M133">
        <v>2.4</v>
      </c>
      <c r="N133">
        <v>1.8</v>
      </c>
      <c r="O133">
        <v>34.5</v>
      </c>
      <c r="P133">
        <v>28</v>
      </c>
      <c r="Q133">
        <v>1.2</v>
      </c>
      <c r="R133">
        <v>2.7</v>
      </c>
      <c r="S133">
        <v>2.7</v>
      </c>
      <c r="T133">
        <v>0</v>
      </c>
      <c r="U133">
        <v>0.3</v>
      </c>
      <c r="V133">
        <v>0.9</v>
      </c>
      <c r="W133">
        <v>0</v>
      </c>
      <c r="X133">
        <v>0.9</v>
      </c>
    </row>
    <row r="134" spans="4:24" x14ac:dyDescent="0.25">
      <c r="D134" t="s">
        <v>391</v>
      </c>
      <c r="E134" t="s">
        <v>392</v>
      </c>
      <c r="F134" t="s">
        <v>11</v>
      </c>
      <c r="G134">
        <v>100</v>
      </c>
      <c r="H134">
        <v>75</v>
      </c>
      <c r="I134">
        <v>68.8</v>
      </c>
      <c r="J134">
        <v>12.5</v>
      </c>
      <c r="K134">
        <v>26.9</v>
      </c>
      <c r="L134">
        <v>29.4</v>
      </c>
      <c r="M134">
        <v>3.1</v>
      </c>
      <c r="N134">
        <v>3.1</v>
      </c>
      <c r="O134">
        <v>25</v>
      </c>
      <c r="P134">
        <v>11.2</v>
      </c>
      <c r="Q134">
        <v>4.4000000000000004</v>
      </c>
      <c r="R134">
        <v>5.6</v>
      </c>
      <c r="S134">
        <v>3.1</v>
      </c>
      <c r="T134">
        <v>0.6</v>
      </c>
      <c r="U134">
        <v>2.5</v>
      </c>
      <c r="V134">
        <v>0.6</v>
      </c>
      <c r="W134">
        <v>0</v>
      </c>
      <c r="X134">
        <v>2.5</v>
      </c>
    </row>
    <row r="135" spans="4:24" x14ac:dyDescent="0.25">
      <c r="D135" t="s">
        <v>393</v>
      </c>
      <c r="E135" t="s">
        <v>394</v>
      </c>
      <c r="F135" t="s">
        <v>74</v>
      </c>
      <c r="G135">
        <v>100</v>
      </c>
      <c r="H135">
        <v>70.400000000000006</v>
      </c>
      <c r="I135">
        <v>66.3</v>
      </c>
      <c r="J135">
        <v>15</v>
      </c>
      <c r="K135">
        <v>30.8</v>
      </c>
      <c r="L135">
        <v>20.5</v>
      </c>
      <c r="M135">
        <v>2</v>
      </c>
      <c r="N135">
        <v>2.1</v>
      </c>
      <c r="O135">
        <v>29.6</v>
      </c>
      <c r="P135">
        <v>20</v>
      </c>
      <c r="Q135">
        <v>2.2000000000000002</v>
      </c>
      <c r="R135">
        <v>4.3</v>
      </c>
      <c r="S135">
        <v>2.4</v>
      </c>
      <c r="T135">
        <v>0.7</v>
      </c>
      <c r="U135">
        <v>0.8</v>
      </c>
      <c r="V135">
        <v>0.7</v>
      </c>
      <c r="W135">
        <v>0.2</v>
      </c>
      <c r="X135">
        <v>0.7</v>
      </c>
    </row>
    <row r="136" spans="4:24" x14ac:dyDescent="0.25">
      <c r="D136" t="s">
        <v>395</v>
      </c>
      <c r="E136" t="s">
        <v>396</v>
      </c>
      <c r="F136" t="s">
        <v>11</v>
      </c>
      <c r="G136">
        <v>100</v>
      </c>
      <c r="H136">
        <v>63.3</v>
      </c>
      <c r="I136">
        <v>59.2</v>
      </c>
      <c r="J136">
        <v>10</v>
      </c>
      <c r="K136">
        <v>25.8</v>
      </c>
      <c r="L136">
        <v>23.3</v>
      </c>
      <c r="M136">
        <v>3.3</v>
      </c>
      <c r="N136">
        <v>0.8</v>
      </c>
      <c r="O136">
        <v>36.700000000000003</v>
      </c>
      <c r="P136">
        <v>25</v>
      </c>
      <c r="Q136">
        <v>1.7</v>
      </c>
      <c r="R136">
        <v>6.7</v>
      </c>
      <c r="S136">
        <v>3.3</v>
      </c>
      <c r="T136">
        <v>0</v>
      </c>
      <c r="U136">
        <v>0</v>
      </c>
      <c r="V136">
        <v>1.7</v>
      </c>
      <c r="W136">
        <v>0</v>
      </c>
      <c r="X136">
        <v>1.7</v>
      </c>
    </row>
    <row r="137" spans="4:24" x14ac:dyDescent="0.25">
      <c r="D137" t="s">
        <v>397</v>
      </c>
      <c r="E137" t="s">
        <v>398</v>
      </c>
      <c r="F137" t="s">
        <v>11</v>
      </c>
      <c r="G137">
        <v>100</v>
      </c>
      <c r="H137">
        <v>69.400000000000006</v>
      </c>
      <c r="I137">
        <v>65.900000000000006</v>
      </c>
      <c r="J137">
        <v>16.5</v>
      </c>
      <c r="K137">
        <v>29.4</v>
      </c>
      <c r="L137">
        <v>20</v>
      </c>
      <c r="M137">
        <v>2.4</v>
      </c>
      <c r="N137">
        <v>1.2</v>
      </c>
      <c r="O137">
        <v>30.6</v>
      </c>
      <c r="P137">
        <v>21.2</v>
      </c>
      <c r="Q137">
        <v>1.2</v>
      </c>
      <c r="R137">
        <v>4.7</v>
      </c>
      <c r="S137">
        <v>3.5</v>
      </c>
      <c r="T137">
        <v>0</v>
      </c>
      <c r="U137">
        <v>1.2</v>
      </c>
      <c r="V137">
        <v>1.2</v>
      </c>
      <c r="W137">
        <v>0</v>
      </c>
      <c r="X137">
        <v>2.4</v>
      </c>
    </row>
    <row r="138" spans="4:24" x14ac:dyDescent="0.25">
      <c r="D138" t="s">
        <v>399</v>
      </c>
      <c r="E138" t="s">
        <v>400</v>
      </c>
      <c r="F138" t="s">
        <v>11</v>
      </c>
      <c r="G138">
        <v>100</v>
      </c>
      <c r="H138">
        <v>73.7</v>
      </c>
      <c r="I138">
        <v>70.7</v>
      </c>
      <c r="J138">
        <v>15.8</v>
      </c>
      <c r="K138">
        <v>33.1</v>
      </c>
      <c r="L138">
        <v>21.8</v>
      </c>
      <c r="M138">
        <v>2.2999999999999998</v>
      </c>
      <c r="N138">
        <v>0.8</v>
      </c>
      <c r="O138">
        <v>26.3</v>
      </c>
      <c r="P138">
        <v>17.3</v>
      </c>
      <c r="Q138">
        <v>2.2999999999999998</v>
      </c>
      <c r="R138">
        <v>5.3</v>
      </c>
      <c r="S138">
        <v>1.5</v>
      </c>
      <c r="T138">
        <v>0</v>
      </c>
      <c r="U138">
        <v>0</v>
      </c>
      <c r="V138">
        <v>2.2999999999999998</v>
      </c>
      <c r="W138">
        <v>0</v>
      </c>
      <c r="X138">
        <v>0.8</v>
      </c>
    </row>
    <row r="139" spans="4:24" x14ac:dyDescent="0.25">
      <c r="D139" t="s">
        <v>401</v>
      </c>
      <c r="E139" t="s">
        <v>402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  <c r="U139" t="s">
        <v>18</v>
      </c>
      <c r="V139" t="s">
        <v>18</v>
      </c>
      <c r="W139" t="s">
        <v>18</v>
      </c>
      <c r="X139" t="s">
        <v>18</v>
      </c>
    </row>
    <row r="140" spans="4:24" x14ac:dyDescent="0.25">
      <c r="D140" t="s">
        <v>403</v>
      </c>
      <c r="E140" t="s">
        <v>404</v>
      </c>
      <c r="F140" t="s">
        <v>11</v>
      </c>
      <c r="G140">
        <v>100</v>
      </c>
      <c r="H140">
        <v>62.4</v>
      </c>
      <c r="I140">
        <v>57.1</v>
      </c>
      <c r="J140">
        <v>14.3</v>
      </c>
      <c r="K140">
        <v>32.700000000000003</v>
      </c>
      <c r="L140">
        <v>10.1</v>
      </c>
      <c r="M140">
        <v>2.5</v>
      </c>
      <c r="N140">
        <v>2.8</v>
      </c>
      <c r="O140">
        <v>37.6</v>
      </c>
      <c r="P140">
        <v>20.6</v>
      </c>
      <c r="Q140">
        <v>9.6</v>
      </c>
      <c r="R140">
        <v>3.2</v>
      </c>
      <c r="S140">
        <v>3.2</v>
      </c>
      <c r="T140">
        <v>1</v>
      </c>
      <c r="U140">
        <v>0.7</v>
      </c>
      <c r="V140">
        <v>0.9</v>
      </c>
      <c r="W140">
        <v>0.2</v>
      </c>
      <c r="X140">
        <v>1.1000000000000001</v>
      </c>
    </row>
    <row r="141" spans="4:24" x14ac:dyDescent="0.25">
      <c r="D141" t="s">
        <v>405</v>
      </c>
      <c r="E141" t="s">
        <v>406</v>
      </c>
      <c r="F141" t="s">
        <v>74</v>
      </c>
      <c r="G141">
        <v>100</v>
      </c>
      <c r="H141">
        <v>64.599999999999994</v>
      </c>
      <c r="I141">
        <v>59</v>
      </c>
      <c r="J141">
        <v>15.5</v>
      </c>
      <c r="K141">
        <v>32.1</v>
      </c>
      <c r="L141">
        <v>11.4</v>
      </c>
      <c r="M141">
        <v>3.1</v>
      </c>
      <c r="N141">
        <v>2.4</v>
      </c>
      <c r="O141">
        <v>35.4</v>
      </c>
      <c r="P141">
        <v>21.7</v>
      </c>
      <c r="Q141">
        <v>5</v>
      </c>
      <c r="R141">
        <v>3.9</v>
      </c>
      <c r="S141">
        <v>3.8</v>
      </c>
      <c r="T141">
        <v>1.1000000000000001</v>
      </c>
      <c r="U141">
        <v>0.7</v>
      </c>
      <c r="V141">
        <v>1.1000000000000001</v>
      </c>
      <c r="W141">
        <v>0.2</v>
      </c>
      <c r="X141">
        <v>1.2</v>
      </c>
    </row>
    <row r="142" spans="4:24" x14ac:dyDescent="0.25">
      <c r="D142" t="s">
        <v>407</v>
      </c>
      <c r="E142" t="s">
        <v>408</v>
      </c>
      <c r="F142" t="s">
        <v>74</v>
      </c>
      <c r="G142">
        <v>100</v>
      </c>
      <c r="H142">
        <v>60.6</v>
      </c>
      <c r="I142">
        <v>55.5</v>
      </c>
      <c r="J142">
        <v>13.3</v>
      </c>
      <c r="K142">
        <v>33.200000000000003</v>
      </c>
      <c r="L142">
        <v>9</v>
      </c>
      <c r="M142">
        <v>2</v>
      </c>
      <c r="N142">
        <v>3.1</v>
      </c>
      <c r="O142">
        <v>39.4</v>
      </c>
      <c r="P142">
        <v>19.7</v>
      </c>
      <c r="Q142">
        <v>13.6</v>
      </c>
      <c r="R142">
        <v>2.5</v>
      </c>
      <c r="S142">
        <v>2.7</v>
      </c>
      <c r="T142">
        <v>0.9</v>
      </c>
      <c r="U142">
        <v>0.6</v>
      </c>
      <c r="V142">
        <v>0.7</v>
      </c>
      <c r="W142">
        <v>0.1</v>
      </c>
      <c r="X142">
        <v>0.9</v>
      </c>
    </row>
    <row r="143" spans="4:24" x14ac:dyDescent="0.25">
      <c r="D143" t="s">
        <v>409</v>
      </c>
      <c r="E143" t="s">
        <v>410</v>
      </c>
      <c r="F143" t="s">
        <v>11</v>
      </c>
      <c r="G143">
        <v>100</v>
      </c>
      <c r="H143">
        <v>55.7</v>
      </c>
      <c r="I143">
        <v>52.2</v>
      </c>
      <c r="J143">
        <v>13.8</v>
      </c>
      <c r="K143">
        <v>23.9</v>
      </c>
      <c r="L143">
        <v>14.5</v>
      </c>
      <c r="M143">
        <v>2.1</v>
      </c>
      <c r="N143">
        <v>1.4</v>
      </c>
      <c r="O143">
        <v>44.3</v>
      </c>
      <c r="P143">
        <v>32.9</v>
      </c>
      <c r="Q143">
        <v>1.7</v>
      </c>
      <c r="R143">
        <v>6.2</v>
      </c>
      <c r="S143">
        <v>1</v>
      </c>
      <c r="T143">
        <v>2.4</v>
      </c>
      <c r="U143">
        <v>0.3</v>
      </c>
      <c r="V143">
        <v>1</v>
      </c>
      <c r="W143">
        <v>0</v>
      </c>
      <c r="X143">
        <v>1</v>
      </c>
    </row>
    <row r="144" spans="4:24" x14ac:dyDescent="0.25">
      <c r="D144" t="s">
        <v>411</v>
      </c>
      <c r="E144" t="s">
        <v>412</v>
      </c>
      <c r="F144" t="s">
        <v>11</v>
      </c>
      <c r="G144">
        <v>100</v>
      </c>
      <c r="H144">
        <v>67.8</v>
      </c>
      <c r="I144">
        <v>64.400000000000006</v>
      </c>
      <c r="J144">
        <v>16.3</v>
      </c>
      <c r="K144">
        <v>29.9</v>
      </c>
      <c r="L144">
        <v>18.2</v>
      </c>
      <c r="M144">
        <v>1.9</v>
      </c>
      <c r="N144">
        <v>1.5</v>
      </c>
      <c r="O144">
        <v>32.200000000000003</v>
      </c>
      <c r="P144">
        <v>19.3</v>
      </c>
      <c r="Q144">
        <v>4.9000000000000004</v>
      </c>
      <c r="R144">
        <v>6.1</v>
      </c>
      <c r="S144">
        <v>0.8</v>
      </c>
      <c r="T144">
        <v>1.1000000000000001</v>
      </c>
      <c r="U144">
        <v>1.1000000000000001</v>
      </c>
      <c r="V144">
        <v>0.4</v>
      </c>
      <c r="W144">
        <v>0.8</v>
      </c>
      <c r="X144">
        <v>0</v>
      </c>
    </row>
    <row r="145" spans="4:24" x14ac:dyDescent="0.25">
      <c r="D145" t="s">
        <v>413</v>
      </c>
      <c r="E145" t="s">
        <v>414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  <c r="U145" t="s">
        <v>18</v>
      </c>
      <c r="V145" t="s">
        <v>18</v>
      </c>
      <c r="W145" t="s">
        <v>18</v>
      </c>
      <c r="X145" t="s">
        <v>18</v>
      </c>
    </row>
    <row r="146" spans="4:24" x14ac:dyDescent="0.25">
      <c r="D146" t="s">
        <v>415</v>
      </c>
      <c r="E146" t="s">
        <v>416</v>
      </c>
      <c r="F146" t="s">
        <v>11</v>
      </c>
      <c r="G146">
        <v>100</v>
      </c>
      <c r="H146">
        <v>70.8</v>
      </c>
      <c r="I146">
        <v>63.8</v>
      </c>
      <c r="J146">
        <v>12.7</v>
      </c>
      <c r="K146">
        <v>30.4</v>
      </c>
      <c r="L146">
        <v>20.8</v>
      </c>
      <c r="M146">
        <v>1.5</v>
      </c>
      <c r="N146">
        <v>5.4</v>
      </c>
      <c r="O146">
        <v>29.2</v>
      </c>
      <c r="P146">
        <v>13.1</v>
      </c>
      <c r="Q146">
        <v>9.6</v>
      </c>
      <c r="R146">
        <v>3.8</v>
      </c>
      <c r="S146">
        <v>1.9</v>
      </c>
      <c r="T146">
        <v>0.8</v>
      </c>
      <c r="U146">
        <v>1.5</v>
      </c>
      <c r="V146">
        <v>0</v>
      </c>
      <c r="W146">
        <v>0.4</v>
      </c>
      <c r="X146">
        <v>0</v>
      </c>
    </row>
    <row r="147" spans="4:24" x14ac:dyDescent="0.25">
      <c r="D147" t="s">
        <v>417</v>
      </c>
      <c r="E147" t="s">
        <v>418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  <c r="U147" t="s">
        <v>18</v>
      </c>
      <c r="V147" t="s">
        <v>18</v>
      </c>
      <c r="W147" t="s">
        <v>18</v>
      </c>
      <c r="X147" t="s">
        <v>18</v>
      </c>
    </row>
    <row r="148" spans="4:24" x14ac:dyDescent="0.25">
      <c r="D148" t="s">
        <v>419</v>
      </c>
      <c r="E148" t="s">
        <v>420</v>
      </c>
      <c r="F148" t="s">
        <v>11</v>
      </c>
      <c r="G148">
        <v>100</v>
      </c>
      <c r="H148">
        <v>69.599999999999994</v>
      </c>
      <c r="I148">
        <v>67.400000000000006</v>
      </c>
      <c r="J148">
        <v>13.6</v>
      </c>
      <c r="K148">
        <v>25.5</v>
      </c>
      <c r="L148">
        <v>28.3</v>
      </c>
      <c r="M148">
        <v>1.1000000000000001</v>
      </c>
      <c r="N148">
        <v>1.1000000000000001</v>
      </c>
      <c r="O148">
        <v>30.4</v>
      </c>
      <c r="P148">
        <v>20.100000000000001</v>
      </c>
      <c r="Q148">
        <v>2.2000000000000002</v>
      </c>
      <c r="R148">
        <v>2.2000000000000002</v>
      </c>
      <c r="S148">
        <v>3.8</v>
      </c>
      <c r="T148">
        <v>2.2000000000000002</v>
      </c>
      <c r="U148">
        <v>0</v>
      </c>
      <c r="V148">
        <v>0.5</v>
      </c>
      <c r="W148">
        <v>0</v>
      </c>
      <c r="X148">
        <v>1.1000000000000001</v>
      </c>
    </row>
    <row r="149" spans="4:24" x14ac:dyDescent="0.25">
      <c r="D149" t="s">
        <v>157</v>
      </c>
      <c r="E149" t="s">
        <v>421</v>
      </c>
      <c r="F149" t="s">
        <v>11</v>
      </c>
      <c r="G149">
        <v>100</v>
      </c>
      <c r="H149">
        <v>75.900000000000006</v>
      </c>
      <c r="I149">
        <v>73.400000000000006</v>
      </c>
      <c r="J149">
        <v>19.399999999999999</v>
      </c>
      <c r="K149">
        <v>40.799999999999997</v>
      </c>
      <c r="L149">
        <v>13.2</v>
      </c>
      <c r="M149">
        <v>2</v>
      </c>
      <c r="N149">
        <v>0.4</v>
      </c>
      <c r="O149">
        <v>24.1</v>
      </c>
      <c r="P149">
        <v>17.899999999999999</v>
      </c>
      <c r="Q149">
        <v>2.2000000000000002</v>
      </c>
      <c r="R149">
        <v>2</v>
      </c>
      <c r="S149">
        <v>1.6</v>
      </c>
      <c r="T149">
        <v>0.4</v>
      </c>
      <c r="U149">
        <v>0.2</v>
      </c>
      <c r="V149">
        <v>1.1000000000000001</v>
      </c>
      <c r="W149">
        <v>0.2</v>
      </c>
      <c r="X149">
        <v>0.7</v>
      </c>
    </row>
    <row r="150" spans="4:24" x14ac:dyDescent="0.25">
      <c r="D150" t="s">
        <v>422</v>
      </c>
      <c r="E150" t="s">
        <v>423</v>
      </c>
      <c r="F150" t="s">
        <v>11</v>
      </c>
      <c r="G150">
        <v>100</v>
      </c>
      <c r="H150">
        <v>73.400000000000006</v>
      </c>
      <c r="I150">
        <v>69.599999999999994</v>
      </c>
      <c r="J150">
        <v>11.4</v>
      </c>
      <c r="K150">
        <v>30.4</v>
      </c>
      <c r="L150">
        <v>27.8</v>
      </c>
      <c r="M150">
        <v>0</v>
      </c>
      <c r="N150">
        <v>3.8</v>
      </c>
      <c r="O150">
        <v>26.6</v>
      </c>
      <c r="P150">
        <v>24.1</v>
      </c>
      <c r="Q150">
        <v>1.3</v>
      </c>
      <c r="R150">
        <v>1.3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</row>
    <row r="151" spans="4:24" x14ac:dyDescent="0.25">
      <c r="D151" t="s">
        <v>424</v>
      </c>
      <c r="E151" t="s">
        <v>425</v>
      </c>
      <c r="F151" t="s">
        <v>11</v>
      </c>
      <c r="G151">
        <v>100</v>
      </c>
      <c r="H151">
        <v>70.7</v>
      </c>
      <c r="I151">
        <v>67</v>
      </c>
      <c r="J151">
        <v>17.3</v>
      </c>
      <c r="K151">
        <v>31.6</v>
      </c>
      <c r="L151">
        <v>18</v>
      </c>
      <c r="M151">
        <v>1</v>
      </c>
      <c r="N151">
        <v>2.7</v>
      </c>
      <c r="O151">
        <v>29.3</v>
      </c>
      <c r="P151">
        <v>20.399999999999999</v>
      </c>
      <c r="Q151">
        <v>3.4</v>
      </c>
      <c r="R151">
        <v>3.4</v>
      </c>
      <c r="S151">
        <v>1.7</v>
      </c>
      <c r="T151">
        <v>0.3</v>
      </c>
      <c r="U151">
        <v>0.3</v>
      </c>
      <c r="V151">
        <v>0</v>
      </c>
      <c r="W151">
        <v>0</v>
      </c>
      <c r="X151">
        <v>0</v>
      </c>
    </row>
    <row r="152" spans="4:24" x14ac:dyDescent="0.25">
      <c r="D152" t="s">
        <v>426</v>
      </c>
      <c r="E152" t="s">
        <v>427</v>
      </c>
      <c r="F152" t="s">
        <v>11</v>
      </c>
      <c r="G152">
        <v>100</v>
      </c>
      <c r="H152">
        <v>68.7</v>
      </c>
      <c r="I152">
        <v>64.7</v>
      </c>
      <c r="J152">
        <v>15.1</v>
      </c>
      <c r="K152">
        <v>24.7</v>
      </c>
      <c r="L152">
        <v>24.9</v>
      </c>
      <c r="M152">
        <v>0.9</v>
      </c>
      <c r="N152">
        <v>3.2</v>
      </c>
      <c r="O152">
        <v>31.3</v>
      </c>
      <c r="P152">
        <v>24.3</v>
      </c>
      <c r="Q152">
        <v>1.6</v>
      </c>
      <c r="R152">
        <v>2.7</v>
      </c>
      <c r="S152">
        <v>1.9</v>
      </c>
      <c r="T152">
        <v>0.8</v>
      </c>
      <c r="U152">
        <v>0.4</v>
      </c>
      <c r="V152">
        <v>0.4</v>
      </c>
      <c r="W152">
        <v>0.1</v>
      </c>
      <c r="X152">
        <v>0.3</v>
      </c>
    </row>
    <row r="153" spans="4:24" x14ac:dyDescent="0.25">
      <c r="D153" t="s">
        <v>428</v>
      </c>
      <c r="E153" t="s">
        <v>429</v>
      </c>
      <c r="F153" t="s">
        <v>11</v>
      </c>
      <c r="G153">
        <v>100</v>
      </c>
      <c r="H153">
        <v>65.2</v>
      </c>
      <c r="I153">
        <v>61.2</v>
      </c>
      <c r="J153">
        <v>10.4</v>
      </c>
      <c r="K153">
        <v>23</v>
      </c>
      <c r="L153">
        <v>27.8</v>
      </c>
      <c r="M153">
        <v>1.8</v>
      </c>
      <c r="N153">
        <v>2.2000000000000002</v>
      </c>
      <c r="O153">
        <v>34.799999999999997</v>
      </c>
      <c r="P153">
        <v>23.8</v>
      </c>
      <c r="Q153">
        <v>2.8</v>
      </c>
      <c r="R153">
        <v>4.9000000000000004</v>
      </c>
      <c r="S153">
        <v>2.6</v>
      </c>
      <c r="T153">
        <v>0.8</v>
      </c>
      <c r="U153">
        <v>0.8</v>
      </c>
      <c r="V153">
        <v>0.4</v>
      </c>
      <c r="W153">
        <v>0.2</v>
      </c>
      <c r="X153">
        <v>0.8</v>
      </c>
    </row>
    <row r="154" spans="4:24" x14ac:dyDescent="0.25">
      <c r="D154" t="s">
        <v>430</v>
      </c>
      <c r="E154" t="s">
        <v>431</v>
      </c>
      <c r="F154" t="s">
        <v>11</v>
      </c>
      <c r="G154">
        <v>100</v>
      </c>
      <c r="H154">
        <v>67.900000000000006</v>
      </c>
      <c r="I154">
        <v>63.2</v>
      </c>
      <c r="J154">
        <v>14.8</v>
      </c>
      <c r="K154">
        <v>30.5</v>
      </c>
      <c r="L154">
        <v>17.899999999999999</v>
      </c>
      <c r="M154">
        <v>1.7</v>
      </c>
      <c r="N154">
        <v>3</v>
      </c>
      <c r="O154">
        <v>32.1</v>
      </c>
      <c r="P154">
        <v>22.9</v>
      </c>
      <c r="Q154">
        <v>3</v>
      </c>
      <c r="R154">
        <v>3.3</v>
      </c>
      <c r="S154">
        <v>1.5</v>
      </c>
      <c r="T154">
        <v>1.4</v>
      </c>
      <c r="U154">
        <v>0.6</v>
      </c>
      <c r="V154">
        <v>0.6</v>
      </c>
      <c r="W154">
        <v>0</v>
      </c>
      <c r="X154">
        <v>0.3</v>
      </c>
    </row>
    <row r="155" spans="4:24" x14ac:dyDescent="0.25">
      <c r="D155" t="s">
        <v>432</v>
      </c>
      <c r="E155" t="s">
        <v>433</v>
      </c>
      <c r="F155" t="s">
        <v>11</v>
      </c>
      <c r="G155">
        <v>100</v>
      </c>
      <c r="H155">
        <v>65.599999999999994</v>
      </c>
      <c r="I155">
        <v>59.7</v>
      </c>
      <c r="J155">
        <v>12.4</v>
      </c>
      <c r="K155">
        <v>26.3</v>
      </c>
      <c r="L155">
        <v>21</v>
      </c>
      <c r="M155">
        <v>4.3</v>
      </c>
      <c r="N155">
        <v>1.6</v>
      </c>
      <c r="O155">
        <v>34.4</v>
      </c>
      <c r="P155">
        <v>21.5</v>
      </c>
      <c r="Q155">
        <v>4.8</v>
      </c>
      <c r="R155">
        <v>5.4</v>
      </c>
      <c r="S155">
        <v>2.7</v>
      </c>
      <c r="T155">
        <v>0</v>
      </c>
      <c r="U155">
        <v>1.1000000000000001</v>
      </c>
      <c r="V155">
        <v>1.6</v>
      </c>
      <c r="W155">
        <v>1.6</v>
      </c>
      <c r="X155">
        <v>1.1000000000000001</v>
      </c>
    </row>
    <row r="156" spans="4:24" x14ac:dyDescent="0.25">
      <c r="D156" t="s">
        <v>434</v>
      </c>
      <c r="E156" t="s">
        <v>435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  <c r="U156" t="s">
        <v>18</v>
      </c>
      <c r="V156" t="s">
        <v>18</v>
      </c>
      <c r="W156" t="s">
        <v>18</v>
      </c>
      <c r="X156" t="s">
        <v>18</v>
      </c>
    </row>
    <row r="157" spans="4:24" x14ac:dyDescent="0.25">
      <c r="D157" t="s">
        <v>436</v>
      </c>
      <c r="E157" t="s">
        <v>437</v>
      </c>
      <c r="F157" t="s">
        <v>11</v>
      </c>
      <c r="G157">
        <v>100</v>
      </c>
      <c r="H157">
        <v>67.2</v>
      </c>
      <c r="I157">
        <v>63.4</v>
      </c>
      <c r="J157">
        <v>9.6999999999999993</v>
      </c>
      <c r="K157">
        <v>30.3</v>
      </c>
      <c r="L157">
        <v>23.5</v>
      </c>
      <c r="M157">
        <v>2.9</v>
      </c>
      <c r="N157">
        <v>0.8</v>
      </c>
      <c r="O157">
        <v>32.799999999999997</v>
      </c>
      <c r="P157">
        <v>18.100000000000001</v>
      </c>
      <c r="Q157">
        <v>3.4</v>
      </c>
      <c r="R157">
        <v>4.2</v>
      </c>
      <c r="S157">
        <v>2.9</v>
      </c>
      <c r="T157">
        <v>4.2</v>
      </c>
      <c r="U157">
        <v>0.4</v>
      </c>
      <c r="V157">
        <v>0.8</v>
      </c>
      <c r="W157">
        <v>0.4</v>
      </c>
      <c r="X157">
        <v>1.3</v>
      </c>
    </row>
    <row r="158" spans="4:24" x14ac:dyDescent="0.25">
      <c r="D158" t="s">
        <v>438</v>
      </c>
      <c r="E158" t="s">
        <v>439</v>
      </c>
      <c r="F158" t="s">
        <v>11</v>
      </c>
      <c r="G158">
        <v>100</v>
      </c>
      <c r="H158">
        <v>71.599999999999994</v>
      </c>
      <c r="I158">
        <v>69</v>
      </c>
      <c r="J158">
        <v>12.5</v>
      </c>
      <c r="K158">
        <v>38.6</v>
      </c>
      <c r="L158">
        <v>17.899999999999999</v>
      </c>
      <c r="M158">
        <v>0.6</v>
      </c>
      <c r="N158">
        <v>2</v>
      </c>
      <c r="O158">
        <v>28.4</v>
      </c>
      <c r="P158">
        <v>21.3</v>
      </c>
      <c r="Q158">
        <v>2</v>
      </c>
      <c r="R158">
        <v>2.8</v>
      </c>
      <c r="S158">
        <v>0.6</v>
      </c>
      <c r="T158">
        <v>1.7</v>
      </c>
      <c r="U158">
        <v>0</v>
      </c>
      <c r="V158">
        <v>0.6</v>
      </c>
      <c r="W158">
        <v>0</v>
      </c>
      <c r="X158">
        <v>0.3</v>
      </c>
    </row>
    <row r="159" spans="4:24" x14ac:dyDescent="0.25">
      <c r="D159" t="s">
        <v>440</v>
      </c>
      <c r="E159" t="s">
        <v>441</v>
      </c>
      <c r="F159" t="s">
        <v>11</v>
      </c>
      <c r="G159">
        <v>100</v>
      </c>
      <c r="H159">
        <v>69.2</v>
      </c>
      <c r="I159">
        <v>65.900000000000006</v>
      </c>
      <c r="J159">
        <v>14.7</v>
      </c>
      <c r="K159">
        <v>34.1</v>
      </c>
      <c r="L159">
        <v>17.100000000000001</v>
      </c>
      <c r="M159">
        <v>1.4</v>
      </c>
      <c r="N159">
        <v>1.9</v>
      </c>
      <c r="O159">
        <v>30.8</v>
      </c>
      <c r="P159">
        <v>21.8</v>
      </c>
      <c r="Q159">
        <v>1.4</v>
      </c>
      <c r="R159">
        <v>4.3</v>
      </c>
      <c r="S159">
        <v>1.9</v>
      </c>
      <c r="T159">
        <v>1.4</v>
      </c>
      <c r="U159">
        <v>0.5</v>
      </c>
      <c r="V159">
        <v>0</v>
      </c>
      <c r="W159">
        <v>0</v>
      </c>
      <c r="X159">
        <v>0</v>
      </c>
    </row>
    <row r="160" spans="4:24" x14ac:dyDescent="0.25">
      <c r="D160" t="s">
        <v>442</v>
      </c>
      <c r="E160" t="s">
        <v>443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18</v>
      </c>
      <c r="R160" t="s">
        <v>18</v>
      </c>
      <c r="S160" t="s">
        <v>18</v>
      </c>
      <c r="T160" t="s">
        <v>18</v>
      </c>
      <c r="U160" t="s">
        <v>18</v>
      </c>
      <c r="V160" t="s">
        <v>18</v>
      </c>
      <c r="W160" t="s">
        <v>18</v>
      </c>
      <c r="X160" t="s">
        <v>18</v>
      </c>
    </row>
    <row r="161" spans="4:24" x14ac:dyDescent="0.25">
      <c r="D161" t="s">
        <v>444</v>
      </c>
      <c r="E161" t="s">
        <v>445</v>
      </c>
      <c r="F161" t="s">
        <v>11</v>
      </c>
      <c r="G161">
        <v>100</v>
      </c>
      <c r="H161">
        <v>79.3</v>
      </c>
      <c r="I161">
        <v>77.5</v>
      </c>
      <c r="J161">
        <v>23.4</v>
      </c>
      <c r="K161">
        <v>23.4</v>
      </c>
      <c r="L161">
        <v>30.6</v>
      </c>
      <c r="M161">
        <v>0.9</v>
      </c>
      <c r="N161">
        <v>0.9</v>
      </c>
      <c r="O161">
        <v>20.7</v>
      </c>
      <c r="P161">
        <v>16.2</v>
      </c>
      <c r="Q161">
        <v>1.8</v>
      </c>
      <c r="R161">
        <v>0</v>
      </c>
      <c r="S161">
        <v>1.8</v>
      </c>
      <c r="T161">
        <v>0.9</v>
      </c>
      <c r="U161">
        <v>0</v>
      </c>
      <c r="V161">
        <v>0.9</v>
      </c>
      <c r="W161">
        <v>0</v>
      </c>
      <c r="X161">
        <v>0</v>
      </c>
    </row>
    <row r="162" spans="4:24" x14ac:dyDescent="0.25">
      <c r="D162" t="s">
        <v>446</v>
      </c>
      <c r="E162" t="s">
        <v>447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18</v>
      </c>
      <c r="U162" t="s">
        <v>18</v>
      </c>
      <c r="V162" t="s">
        <v>18</v>
      </c>
      <c r="W162" t="s">
        <v>18</v>
      </c>
      <c r="X162" t="s">
        <v>18</v>
      </c>
    </row>
    <row r="163" spans="4:24" x14ac:dyDescent="0.25">
      <c r="D163" t="s">
        <v>448</v>
      </c>
      <c r="E163" t="s">
        <v>449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  <c r="U163" t="s">
        <v>18</v>
      </c>
      <c r="V163" t="s">
        <v>18</v>
      </c>
      <c r="W163" t="s">
        <v>18</v>
      </c>
      <c r="X163" t="s">
        <v>18</v>
      </c>
    </row>
    <row r="164" spans="4:24" x14ac:dyDescent="0.25">
      <c r="D164" t="s">
        <v>121</v>
      </c>
      <c r="E164" t="s">
        <v>450</v>
      </c>
      <c r="F164" t="s">
        <v>152</v>
      </c>
      <c r="G164">
        <v>100</v>
      </c>
      <c r="H164">
        <v>67.599999999999994</v>
      </c>
      <c r="I164">
        <v>63</v>
      </c>
      <c r="J164">
        <v>15.5</v>
      </c>
      <c r="K164">
        <v>32.9</v>
      </c>
      <c r="L164">
        <v>14.6</v>
      </c>
      <c r="M164">
        <v>2.2999999999999998</v>
      </c>
      <c r="N164">
        <v>2.2999999999999998</v>
      </c>
      <c r="O164">
        <v>32.4</v>
      </c>
      <c r="P164">
        <v>21.2</v>
      </c>
      <c r="Q164">
        <v>3.4</v>
      </c>
      <c r="R164">
        <v>3.4</v>
      </c>
      <c r="S164">
        <v>2.9</v>
      </c>
      <c r="T164">
        <v>1.5</v>
      </c>
      <c r="U164">
        <v>0.6</v>
      </c>
      <c r="V164">
        <v>0.7</v>
      </c>
      <c r="W164">
        <v>0.2</v>
      </c>
      <c r="X164">
        <v>0.9</v>
      </c>
    </row>
    <row r="165" spans="4:24" x14ac:dyDescent="0.25">
      <c r="D165" t="s">
        <v>451</v>
      </c>
      <c r="E165" t="s">
        <v>452</v>
      </c>
      <c r="F165" t="s">
        <v>11</v>
      </c>
      <c r="G165">
        <v>100</v>
      </c>
      <c r="H165">
        <v>73</v>
      </c>
      <c r="I165">
        <v>69</v>
      </c>
      <c r="J165">
        <v>21.2</v>
      </c>
      <c r="K165">
        <v>33.6</v>
      </c>
      <c r="L165">
        <v>14.2</v>
      </c>
      <c r="M165">
        <v>1.5</v>
      </c>
      <c r="N165">
        <v>2.6</v>
      </c>
      <c r="O165">
        <v>27</v>
      </c>
      <c r="P165">
        <v>17.899999999999999</v>
      </c>
      <c r="Q165">
        <v>2.9</v>
      </c>
      <c r="R165">
        <v>2.6</v>
      </c>
      <c r="S165">
        <v>2.6</v>
      </c>
      <c r="T165">
        <v>1.1000000000000001</v>
      </c>
      <c r="U165">
        <v>0</v>
      </c>
      <c r="V165">
        <v>1.1000000000000001</v>
      </c>
      <c r="W165">
        <v>0</v>
      </c>
      <c r="X165">
        <v>0.4</v>
      </c>
    </row>
    <row r="166" spans="4:24" x14ac:dyDescent="0.25">
      <c r="D166" t="s">
        <v>453</v>
      </c>
      <c r="E166" t="s">
        <v>454</v>
      </c>
      <c r="F166" t="s">
        <v>11</v>
      </c>
      <c r="G166">
        <v>100</v>
      </c>
      <c r="H166">
        <v>68.3</v>
      </c>
      <c r="I166">
        <v>63</v>
      </c>
      <c r="J166">
        <v>14.3</v>
      </c>
      <c r="K166">
        <v>33.9</v>
      </c>
      <c r="L166">
        <v>14.8</v>
      </c>
      <c r="M166">
        <v>2.6</v>
      </c>
      <c r="N166">
        <v>2.6</v>
      </c>
      <c r="O166">
        <v>31.7</v>
      </c>
      <c r="P166">
        <v>22.2</v>
      </c>
      <c r="Q166">
        <v>3.9</v>
      </c>
      <c r="R166">
        <v>1.7</v>
      </c>
      <c r="S166">
        <v>2.2000000000000002</v>
      </c>
      <c r="T166">
        <v>1.7</v>
      </c>
      <c r="U166">
        <v>0</v>
      </c>
      <c r="V166">
        <v>1.7</v>
      </c>
      <c r="W166">
        <v>0</v>
      </c>
      <c r="X166">
        <v>0.9</v>
      </c>
    </row>
    <row r="167" spans="4:24" x14ac:dyDescent="0.25">
      <c r="D167" t="s">
        <v>455</v>
      </c>
      <c r="E167" t="s">
        <v>456</v>
      </c>
      <c r="F167" t="s">
        <v>11</v>
      </c>
      <c r="G167">
        <v>100</v>
      </c>
      <c r="H167">
        <v>63.7</v>
      </c>
      <c r="I167">
        <v>60.3</v>
      </c>
      <c r="J167">
        <v>12.4</v>
      </c>
      <c r="K167">
        <v>19.600000000000001</v>
      </c>
      <c r="L167">
        <v>28.3</v>
      </c>
      <c r="M167">
        <v>1.8</v>
      </c>
      <c r="N167">
        <v>1.6</v>
      </c>
      <c r="O167">
        <v>36.299999999999997</v>
      </c>
      <c r="P167">
        <v>29.5</v>
      </c>
      <c r="Q167">
        <v>1.2</v>
      </c>
      <c r="R167">
        <v>2.9</v>
      </c>
      <c r="S167">
        <v>1.6</v>
      </c>
      <c r="T167">
        <v>1.2</v>
      </c>
      <c r="U167">
        <v>0.6</v>
      </c>
      <c r="V167">
        <v>0.8</v>
      </c>
      <c r="W167">
        <v>0.2</v>
      </c>
      <c r="X167">
        <v>0.6</v>
      </c>
    </row>
    <row r="168" spans="4:24" x14ac:dyDescent="0.25">
      <c r="D168" t="s">
        <v>457</v>
      </c>
      <c r="E168" t="s">
        <v>458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  <c r="U168" t="s">
        <v>18</v>
      </c>
      <c r="V168" t="s">
        <v>18</v>
      </c>
      <c r="W168" t="s">
        <v>18</v>
      </c>
      <c r="X168" t="s">
        <v>18</v>
      </c>
    </row>
    <row r="169" spans="4:24" x14ac:dyDescent="0.25">
      <c r="D169" t="s">
        <v>459</v>
      </c>
      <c r="E169" t="s">
        <v>460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  <c r="U169" t="s">
        <v>18</v>
      </c>
      <c r="V169" t="s">
        <v>18</v>
      </c>
      <c r="W169" t="s">
        <v>18</v>
      </c>
      <c r="X169" t="s">
        <v>18</v>
      </c>
    </row>
    <row r="170" spans="4:24" x14ac:dyDescent="0.25">
      <c r="D170" t="s">
        <v>461</v>
      </c>
      <c r="E170" t="s">
        <v>462</v>
      </c>
      <c r="F170" t="s">
        <v>11</v>
      </c>
      <c r="G170">
        <v>100</v>
      </c>
      <c r="H170">
        <v>79.8</v>
      </c>
      <c r="I170">
        <v>77.5</v>
      </c>
      <c r="J170">
        <v>18.600000000000001</v>
      </c>
      <c r="K170">
        <v>38</v>
      </c>
      <c r="L170">
        <v>20.9</v>
      </c>
      <c r="M170">
        <v>0.8</v>
      </c>
      <c r="N170">
        <v>1.6</v>
      </c>
      <c r="O170">
        <v>20.2</v>
      </c>
      <c r="P170">
        <v>10.1</v>
      </c>
      <c r="Q170">
        <v>3.1</v>
      </c>
      <c r="R170">
        <v>6.2</v>
      </c>
      <c r="S170">
        <v>0.8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4:24" x14ac:dyDescent="0.25">
      <c r="D171" t="s">
        <v>463</v>
      </c>
      <c r="E171" t="s">
        <v>464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  <c r="S171" t="s">
        <v>18</v>
      </c>
      <c r="T171" t="s">
        <v>18</v>
      </c>
      <c r="U171" t="s">
        <v>18</v>
      </c>
      <c r="V171" t="s">
        <v>18</v>
      </c>
      <c r="W171" t="s">
        <v>18</v>
      </c>
      <c r="X171" t="s">
        <v>18</v>
      </c>
    </row>
    <row r="172" spans="4:24" x14ac:dyDescent="0.25">
      <c r="D172" t="s">
        <v>465</v>
      </c>
      <c r="E172" t="s">
        <v>466</v>
      </c>
      <c r="F172" t="s">
        <v>74</v>
      </c>
      <c r="G172">
        <v>100</v>
      </c>
      <c r="H172">
        <v>70.099999999999994</v>
      </c>
      <c r="I172">
        <v>65.8</v>
      </c>
      <c r="J172">
        <v>15.6</v>
      </c>
      <c r="K172">
        <v>36.299999999999997</v>
      </c>
      <c r="L172">
        <v>13.9</v>
      </c>
      <c r="M172">
        <v>2</v>
      </c>
      <c r="N172">
        <v>2.2999999999999998</v>
      </c>
      <c r="O172">
        <v>29.9</v>
      </c>
      <c r="P172">
        <v>20.7</v>
      </c>
      <c r="Q172">
        <v>2.4</v>
      </c>
      <c r="R172">
        <v>3.7</v>
      </c>
      <c r="S172">
        <v>2.2000000000000002</v>
      </c>
      <c r="T172">
        <v>0.9</v>
      </c>
      <c r="U172">
        <v>0.2</v>
      </c>
      <c r="V172">
        <v>0.7</v>
      </c>
      <c r="W172">
        <v>0</v>
      </c>
      <c r="X172">
        <v>1.1000000000000001</v>
      </c>
    </row>
    <row r="173" spans="4:24" x14ac:dyDescent="0.25">
      <c r="D173" t="s">
        <v>467</v>
      </c>
      <c r="E173" t="s">
        <v>468</v>
      </c>
      <c r="F173" t="s">
        <v>11</v>
      </c>
      <c r="G173">
        <v>100</v>
      </c>
      <c r="H173">
        <v>60</v>
      </c>
      <c r="I173">
        <v>55.6</v>
      </c>
      <c r="J173">
        <v>13.5</v>
      </c>
      <c r="K173">
        <v>27.5</v>
      </c>
      <c r="L173">
        <v>14.7</v>
      </c>
      <c r="M173">
        <v>1.6</v>
      </c>
      <c r="N173">
        <v>2.7</v>
      </c>
      <c r="O173">
        <v>40</v>
      </c>
      <c r="P173">
        <v>30.2</v>
      </c>
      <c r="Q173">
        <v>2.9</v>
      </c>
      <c r="R173">
        <v>3.8</v>
      </c>
      <c r="S173">
        <v>2.4</v>
      </c>
      <c r="T173">
        <v>0.7</v>
      </c>
      <c r="U173">
        <v>0</v>
      </c>
      <c r="V173">
        <v>0.9</v>
      </c>
      <c r="W173">
        <v>0</v>
      </c>
      <c r="X173">
        <v>1.5</v>
      </c>
    </row>
    <row r="174" spans="4:24" x14ac:dyDescent="0.25">
      <c r="D174" t="s">
        <v>469</v>
      </c>
      <c r="E174" t="s">
        <v>470</v>
      </c>
      <c r="F174" t="s">
        <v>11</v>
      </c>
      <c r="G174">
        <v>100</v>
      </c>
      <c r="H174">
        <v>79.2</v>
      </c>
      <c r="I174">
        <v>74.8</v>
      </c>
      <c r="J174">
        <v>13.1</v>
      </c>
      <c r="K174">
        <v>47.4</v>
      </c>
      <c r="L174">
        <v>14.2</v>
      </c>
      <c r="M174">
        <v>2.2000000000000002</v>
      </c>
      <c r="N174">
        <v>2.2000000000000002</v>
      </c>
      <c r="O174">
        <v>20.8</v>
      </c>
      <c r="P174">
        <v>9.9</v>
      </c>
      <c r="Q174">
        <v>2.6</v>
      </c>
      <c r="R174">
        <v>4</v>
      </c>
      <c r="S174">
        <v>2.9</v>
      </c>
      <c r="T174">
        <v>1.5</v>
      </c>
      <c r="U174">
        <v>0.7</v>
      </c>
      <c r="V174">
        <v>0.7</v>
      </c>
      <c r="W174">
        <v>0</v>
      </c>
      <c r="X174">
        <v>0.7</v>
      </c>
    </row>
    <row r="175" spans="4:24" x14ac:dyDescent="0.25">
      <c r="D175" t="s">
        <v>471</v>
      </c>
      <c r="E175" t="s">
        <v>472</v>
      </c>
      <c r="F175" t="s">
        <v>11</v>
      </c>
      <c r="G175">
        <v>100</v>
      </c>
      <c r="H175">
        <v>74.900000000000006</v>
      </c>
      <c r="I175">
        <v>72.099999999999994</v>
      </c>
      <c r="J175">
        <v>15.3</v>
      </c>
      <c r="K175">
        <v>40.4</v>
      </c>
      <c r="L175">
        <v>16.399999999999999</v>
      </c>
      <c r="M175">
        <v>2.2000000000000002</v>
      </c>
      <c r="N175">
        <v>0.5</v>
      </c>
      <c r="O175">
        <v>25.1</v>
      </c>
      <c r="P175">
        <v>19.7</v>
      </c>
      <c r="Q175">
        <v>1.1000000000000001</v>
      </c>
      <c r="R175">
        <v>2.7</v>
      </c>
      <c r="S175">
        <v>1.6</v>
      </c>
      <c r="T175">
        <v>0</v>
      </c>
      <c r="U175">
        <v>0.5</v>
      </c>
      <c r="V175">
        <v>0.5</v>
      </c>
      <c r="W175">
        <v>0</v>
      </c>
      <c r="X175">
        <v>1.1000000000000001</v>
      </c>
    </row>
    <row r="176" spans="4:24" x14ac:dyDescent="0.25">
      <c r="D176" t="s">
        <v>473</v>
      </c>
      <c r="E176" t="s">
        <v>474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  <c r="U176" t="s">
        <v>18</v>
      </c>
      <c r="V176" t="s">
        <v>18</v>
      </c>
      <c r="W176" t="s">
        <v>18</v>
      </c>
      <c r="X176" t="s">
        <v>18</v>
      </c>
    </row>
    <row r="177" spans="4:24" x14ac:dyDescent="0.25">
      <c r="D177" t="s">
        <v>475</v>
      </c>
      <c r="E177" t="s">
        <v>476</v>
      </c>
      <c r="F177" t="s">
        <v>11</v>
      </c>
      <c r="G177">
        <v>100</v>
      </c>
      <c r="H177">
        <v>72.2</v>
      </c>
      <c r="I177">
        <v>68.900000000000006</v>
      </c>
      <c r="J177">
        <v>13.3</v>
      </c>
      <c r="K177">
        <v>20.7</v>
      </c>
      <c r="L177">
        <v>34.9</v>
      </c>
      <c r="M177">
        <v>1.2</v>
      </c>
      <c r="N177">
        <v>2.1</v>
      </c>
      <c r="O177">
        <v>27.8</v>
      </c>
      <c r="P177">
        <v>16.2</v>
      </c>
      <c r="Q177">
        <v>6.6</v>
      </c>
      <c r="R177">
        <v>2.9</v>
      </c>
      <c r="S177">
        <v>1.2</v>
      </c>
      <c r="T177">
        <v>0.8</v>
      </c>
      <c r="U177">
        <v>0.8</v>
      </c>
      <c r="V177">
        <v>0.4</v>
      </c>
      <c r="W177">
        <v>0</v>
      </c>
      <c r="X177">
        <v>0.4</v>
      </c>
    </row>
    <row r="178" spans="4:24" x14ac:dyDescent="0.25">
      <c r="D178" t="s">
        <v>477</v>
      </c>
      <c r="E178" t="s">
        <v>478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  <c r="U178" t="s">
        <v>18</v>
      </c>
      <c r="V178" t="s">
        <v>18</v>
      </c>
      <c r="W178" t="s">
        <v>18</v>
      </c>
      <c r="X178" t="s">
        <v>18</v>
      </c>
    </row>
    <row r="179" spans="4:24" x14ac:dyDescent="0.25">
      <c r="D179" t="s">
        <v>479</v>
      </c>
      <c r="E179" t="s">
        <v>480</v>
      </c>
      <c r="F179" t="s">
        <v>11</v>
      </c>
      <c r="G179">
        <v>100</v>
      </c>
      <c r="H179">
        <v>72.099999999999994</v>
      </c>
      <c r="I179">
        <v>68.7</v>
      </c>
      <c r="J179">
        <v>8.1999999999999993</v>
      </c>
      <c r="K179">
        <v>29.3</v>
      </c>
      <c r="L179">
        <v>31.3</v>
      </c>
      <c r="M179">
        <v>3.4</v>
      </c>
      <c r="N179">
        <v>0</v>
      </c>
      <c r="O179">
        <v>27.9</v>
      </c>
      <c r="P179">
        <v>15.6</v>
      </c>
      <c r="Q179">
        <v>2</v>
      </c>
      <c r="R179">
        <v>4.8</v>
      </c>
      <c r="S179">
        <v>4.0999999999999996</v>
      </c>
      <c r="T179">
        <v>1.4</v>
      </c>
      <c r="U179">
        <v>0</v>
      </c>
      <c r="V179">
        <v>0</v>
      </c>
      <c r="W179">
        <v>0</v>
      </c>
      <c r="X179">
        <v>2</v>
      </c>
    </row>
    <row r="180" spans="4:24" x14ac:dyDescent="0.25">
      <c r="D180" t="s">
        <v>481</v>
      </c>
      <c r="E180" t="s">
        <v>482</v>
      </c>
      <c r="F180" t="s">
        <v>11</v>
      </c>
      <c r="G180">
        <v>100</v>
      </c>
      <c r="H180">
        <v>64.900000000000006</v>
      </c>
      <c r="I180">
        <v>61.2</v>
      </c>
      <c r="J180">
        <v>16.2</v>
      </c>
      <c r="K180">
        <v>31.1</v>
      </c>
      <c r="L180">
        <v>13.9</v>
      </c>
      <c r="M180">
        <v>2.1</v>
      </c>
      <c r="N180">
        <v>1.5</v>
      </c>
      <c r="O180">
        <v>35.1</v>
      </c>
      <c r="P180">
        <v>24.5</v>
      </c>
      <c r="Q180">
        <v>3.8</v>
      </c>
      <c r="R180">
        <v>4</v>
      </c>
      <c r="S180">
        <v>2</v>
      </c>
      <c r="T180">
        <v>0.9</v>
      </c>
      <c r="U180">
        <v>0.5</v>
      </c>
      <c r="V180">
        <v>0.5</v>
      </c>
      <c r="W180">
        <v>0.1</v>
      </c>
      <c r="X180">
        <v>1</v>
      </c>
    </row>
    <row r="181" spans="4:24" x14ac:dyDescent="0.25">
      <c r="D181" t="s">
        <v>481</v>
      </c>
      <c r="E181" t="s">
        <v>483</v>
      </c>
      <c r="F181" t="s">
        <v>74</v>
      </c>
      <c r="G181">
        <v>100</v>
      </c>
      <c r="H181">
        <v>64.7</v>
      </c>
      <c r="I181">
        <v>60.8</v>
      </c>
      <c r="J181">
        <v>15.3</v>
      </c>
      <c r="K181">
        <v>30</v>
      </c>
      <c r="L181">
        <v>15.5</v>
      </c>
      <c r="M181">
        <v>2.2999999999999998</v>
      </c>
      <c r="N181">
        <v>1.6</v>
      </c>
      <c r="O181">
        <v>35.299999999999997</v>
      </c>
      <c r="P181">
        <v>25</v>
      </c>
      <c r="Q181">
        <v>4</v>
      </c>
      <c r="R181">
        <v>3.5</v>
      </c>
      <c r="S181">
        <v>1.8</v>
      </c>
      <c r="T181">
        <v>1.1000000000000001</v>
      </c>
      <c r="U181">
        <v>0.4</v>
      </c>
      <c r="V181">
        <v>0.9</v>
      </c>
      <c r="W181">
        <v>0.2</v>
      </c>
      <c r="X181">
        <v>1.1000000000000001</v>
      </c>
    </row>
    <row r="182" spans="4:24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</row>
    <row r="183" spans="4:24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</row>
    <row r="184" spans="4:24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</row>
    <row r="185" spans="4:24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</row>
    <row r="186" spans="4:24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</row>
    <row r="187" spans="4:24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</row>
    <row r="188" spans="4:24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</row>
    <row r="189" spans="4:24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</row>
    <row r="190" spans="4:24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</row>
    <row r="191" spans="4:24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</row>
    <row r="192" spans="4:24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</row>
    <row r="193" spans="4:24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</row>
    <row r="194" spans="4:24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</row>
    <row r="195" spans="4:24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</row>
    <row r="196" spans="4:24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</row>
    <row r="197" spans="4:24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</row>
    <row r="198" spans="4:24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</row>
    <row r="199" spans="4:24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</row>
    <row r="200" spans="4:24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</row>
    <row r="201" spans="4:24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</row>
    <row r="202" spans="4:24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</row>
    <row r="203" spans="4:24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</row>
    <row r="204" spans="4:24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</row>
    <row r="205" spans="4:24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</row>
    <row r="206" spans="4:24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</row>
    <row r="207" spans="4:24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</row>
    <row r="208" spans="4:24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</row>
    <row r="209" spans="4:24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</row>
    <row r="210" spans="4:24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</row>
    <row r="211" spans="4:24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</row>
    <row r="212" spans="4:24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</row>
    <row r="213" spans="4:24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</row>
    <row r="214" spans="4:24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</row>
    <row r="215" spans="4:24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</row>
    <row r="216" spans="4:24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</row>
    <row r="217" spans="4:24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</row>
    <row r="218" spans="4:24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</row>
    <row r="219" spans="4:24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</row>
    <row r="220" spans="4:24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</row>
    <row r="221" spans="4:24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</row>
    <row r="222" spans="4:24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</row>
    <row r="223" spans="4:24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</row>
    <row r="224" spans="4:24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</row>
    <row r="225" spans="4:24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</row>
    <row r="226" spans="4:24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</row>
    <row r="227" spans="4:24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</row>
    <row r="228" spans="4:24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</row>
    <row r="229" spans="4:24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</row>
    <row r="230" spans="4:24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</row>
    <row r="231" spans="4:24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</row>
    <row r="232" spans="4:24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</row>
    <row r="233" spans="4:24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</row>
    <row r="234" spans="4:24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</row>
    <row r="235" spans="4:24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</row>
    <row r="236" spans="4:24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</row>
    <row r="237" spans="4:24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</row>
    <row r="238" spans="4:24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</row>
    <row r="239" spans="4:24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</row>
    <row r="240" spans="4:24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</row>
    <row r="241" spans="4:24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</row>
    <row r="242" spans="4:24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</row>
    <row r="243" spans="4:24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</row>
    <row r="244" spans="4:24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</row>
    <row r="245" spans="4:24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</row>
    <row r="246" spans="4:24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</row>
    <row r="247" spans="4:24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</row>
    <row r="248" spans="4:24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</row>
    <row r="249" spans="4:24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</row>
    <row r="250" spans="4:24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</row>
    <row r="251" spans="4:24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</row>
    <row r="252" spans="4:24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</row>
    <row r="253" spans="4:24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</row>
    <row r="254" spans="4:24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</row>
    <row r="255" spans="4:24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</row>
    <row r="256" spans="4:24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</row>
    <row r="257" spans="4:24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</row>
    <row r="258" spans="4:24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</row>
    <row r="259" spans="4:24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</row>
    <row r="260" spans="4:24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</row>
    <row r="261" spans="4:24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</row>
    <row r="262" spans="4:24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</row>
    <row r="263" spans="4:24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</row>
    <row r="264" spans="4:24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</row>
    <row r="265" spans="4:24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</row>
    <row r="266" spans="4:24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</row>
    <row r="267" spans="4:24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</row>
    <row r="268" spans="4:24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</row>
    <row r="269" spans="4:24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</row>
    <row r="270" spans="4:24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</row>
    <row r="271" spans="4:24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</row>
    <row r="272" spans="4:24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</row>
    <row r="273" spans="4:24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</row>
    <row r="274" spans="4:24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</row>
    <row r="275" spans="4:24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</row>
    <row r="276" spans="4:24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</row>
    <row r="277" spans="4:24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</row>
    <row r="278" spans="4:24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</row>
    <row r="279" spans="4:24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</row>
    <row r="280" spans="4:24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</row>
    <row r="281" spans="4:24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</row>
    <row r="282" spans="4:24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</row>
    <row r="283" spans="4:24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</row>
    <row r="284" spans="4:24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</row>
    <row r="285" spans="4:24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</row>
    <row r="286" spans="4:24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</row>
    <row r="287" spans="4:24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</row>
    <row r="288" spans="4:24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</row>
    <row r="289" spans="4:24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</row>
    <row r="290" spans="4:24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</row>
    <row r="291" spans="4:24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</row>
    <row r="292" spans="4:24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</row>
    <row r="293" spans="4:24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</row>
    <row r="294" spans="4:24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</row>
    <row r="295" spans="4:24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</row>
    <row r="296" spans="4:24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</row>
    <row r="297" spans="4:24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</row>
    <row r="298" spans="4:24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</row>
    <row r="299" spans="4:24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</row>
    <row r="300" spans="4:24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</row>
    <row r="301" spans="4:24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</row>
    <row r="302" spans="4:24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</row>
    <row r="303" spans="4:24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</row>
    <row r="304" spans="4:24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</row>
    <row r="305" spans="4:24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</row>
    <row r="306" spans="4:24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</row>
    <row r="307" spans="4:24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</row>
    <row r="308" spans="4:24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</row>
    <row r="309" spans="4:24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</row>
    <row r="310" spans="4:24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</row>
    <row r="311" spans="4:24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</row>
    <row r="312" spans="4:24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</row>
    <row r="313" spans="4:24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</row>
    <row r="314" spans="4:24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</row>
    <row r="315" spans="4:24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</row>
    <row r="316" spans="4:24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</row>
    <row r="317" spans="4:24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</row>
    <row r="318" spans="4:24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</row>
    <row r="319" spans="4:24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</row>
    <row r="320" spans="4:24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</row>
    <row r="321" spans="4:24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</row>
    <row r="322" spans="4:24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</row>
    <row r="323" spans="4:24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</row>
    <row r="324" spans="4:24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</row>
    <row r="325" spans="4:24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</row>
    <row r="326" spans="4:24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</row>
    <row r="327" spans="4:24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</row>
    <row r="328" spans="4:24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</row>
    <row r="329" spans="4:24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</row>
    <row r="330" spans="4:24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</row>
    <row r="331" spans="4:24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</row>
    <row r="332" spans="4:24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</row>
    <row r="333" spans="4:24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</row>
    <row r="334" spans="4:24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</row>
    <row r="335" spans="4:24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</row>
    <row r="336" spans="4:24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</row>
    <row r="337" spans="4:24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</row>
    <row r="338" spans="4:24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</row>
    <row r="339" spans="4:24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</row>
    <row r="340" spans="4:24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</row>
    <row r="341" spans="4:24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</row>
    <row r="342" spans="4:24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</row>
    <row r="343" spans="4:24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</row>
    <row r="344" spans="4:24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</row>
    <row r="345" spans="4:24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</row>
    <row r="346" spans="4:24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</row>
    <row r="347" spans="4:24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</row>
    <row r="348" spans="4:24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</row>
    <row r="349" spans="4:24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</row>
    <row r="350" spans="4:24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</row>
    <row r="351" spans="4:24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</row>
    <row r="352" spans="4:24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</row>
    <row r="353" spans="4:24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</row>
    <row r="354" spans="4:24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</row>
    <row r="355" spans="4:24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</row>
    <row r="356" spans="4:24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</row>
    <row r="357" spans="4:24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</row>
    <row r="358" spans="4:24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</row>
    <row r="359" spans="4:24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</row>
    <row r="360" spans="4:24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</row>
    <row r="361" spans="4:24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</row>
    <row r="362" spans="4:24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</row>
    <row r="363" spans="4:24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</row>
    <row r="364" spans="4:24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</row>
    <row r="365" spans="4:24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</row>
    <row r="366" spans="4:24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</row>
    <row r="367" spans="4:24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</row>
    <row r="368" spans="4:24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</row>
    <row r="369" spans="4:24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</row>
    <row r="370" spans="4:24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</row>
    <row r="371" spans="4:24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</row>
    <row r="372" spans="4:24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</row>
    <row r="373" spans="4:24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</row>
    <row r="374" spans="4:24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</row>
    <row r="375" spans="4:24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</row>
    <row r="376" spans="4:24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</row>
    <row r="377" spans="4:24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</row>
    <row r="378" spans="4:24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</row>
    <row r="379" spans="4:24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</row>
    <row r="380" spans="4:24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</row>
    <row r="381" spans="4:24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</row>
    <row r="382" spans="4:24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</row>
    <row r="383" spans="4:24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</row>
    <row r="384" spans="4:24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</row>
    <row r="385" spans="4:24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</row>
    <row r="386" spans="4:24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</row>
    <row r="387" spans="4:24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</row>
    <row r="388" spans="4:24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</row>
    <row r="389" spans="4:24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</row>
    <row r="390" spans="4:24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</row>
    <row r="391" spans="4:24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</row>
    <row r="392" spans="4:24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</row>
    <row r="393" spans="4:24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</row>
    <row r="394" spans="4:24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</row>
    <row r="395" spans="4:24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</row>
    <row r="396" spans="4:24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</row>
    <row r="397" spans="4:24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</row>
    <row r="398" spans="4:24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</row>
    <row r="399" spans="4:24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</row>
    <row r="400" spans="4:24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</row>
    <row r="401" spans="4:24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</row>
    <row r="402" spans="4:24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</row>
    <row r="403" spans="4:24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</row>
    <row r="404" spans="4:24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</row>
    <row r="405" spans="4:24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</row>
    <row r="406" spans="4:24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</row>
    <row r="407" spans="4:24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</row>
    <row r="408" spans="4:24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</row>
    <row r="409" spans="4:24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</row>
    <row r="410" spans="4:24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</row>
    <row r="411" spans="4:24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</row>
    <row r="412" spans="4:24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</row>
    <row r="413" spans="4:24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</row>
    <row r="414" spans="4:24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</row>
    <row r="415" spans="4:24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</row>
    <row r="416" spans="4:24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</row>
    <row r="417" spans="4:24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</row>
    <row r="418" spans="4:24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</row>
    <row r="419" spans="4:24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</row>
    <row r="420" spans="4:24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</row>
    <row r="421" spans="4:24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</row>
    <row r="422" spans="4:24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</row>
    <row r="423" spans="4:24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</row>
    <row r="424" spans="4:24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</row>
    <row r="425" spans="4:24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</row>
    <row r="426" spans="4:24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</row>
    <row r="427" spans="4:24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</row>
    <row r="428" spans="4:24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</row>
    <row r="429" spans="4:24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</row>
    <row r="430" spans="4:24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</row>
    <row r="431" spans="4:24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</row>
    <row r="432" spans="4:24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</row>
    <row r="433" spans="4:24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</row>
    <row r="434" spans="4:24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</row>
    <row r="435" spans="4:24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</row>
    <row r="436" spans="4:24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</row>
    <row r="437" spans="4:24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</row>
    <row r="438" spans="4:24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</row>
    <row r="439" spans="4:24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</row>
    <row r="440" spans="4:24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</row>
    <row r="441" spans="4:24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</row>
    <row r="442" spans="4:24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</row>
    <row r="443" spans="4:24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</row>
    <row r="444" spans="4:24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</row>
    <row r="445" spans="4:24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</row>
    <row r="446" spans="4:24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</row>
    <row r="447" spans="4:24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</row>
    <row r="448" spans="4:24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</row>
    <row r="449" spans="4:24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</row>
    <row r="450" spans="4:24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</row>
    <row r="451" spans="4:24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</row>
    <row r="452" spans="4:24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</row>
    <row r="453" spans="4:24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</row>
    <row r="454" spans="4:24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</row>
    <row r="455" spans="4:24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</row>
    <row r="456" spans="4:24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</row>
    <row r="457" spans="4:24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</row>
    <row r="458" spans="4:24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</row>
    <row r="459" spans="4:24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</row>
    <row r="460" spans="4:24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</row>
    <row r="461" spans="4:24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</row>
    <row r="462" spans="4:24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</row>
    <row r="463" spans="4:24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</row>
    <row r="464" spans="4:24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</row>
    <row r="465" spans="4:24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</row>
    <row r="466" spans="4:24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</row>
    <row r="467" spans="4:24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</row>
    <row r="468" spans="4:24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</row>
    <row r="469" spans="4:24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</row>
    <row r="470" spans="4:24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</row>
    <row r="471" spans="4:24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</row>
    <row r="472" spans="4:24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</row>
    <row r="473" spans="4:24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</row>
    <row r="474" spans="4:24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</row>
    <row r="475" spans="4:24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</row>
    <row r="476" spans="4:24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</row>
    <row r="477" spans="4:24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</row>
    <row r="478" spans="4:24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</row>
    <row r="479" spans="4:24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</row>
    <row r="480" spans="4:24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</row>
    <row r="481" spans="4:24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</row>
    <row r="482" spans="4:24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</row>
    <row r="483" spans="4:24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</row>
    <row r="484" spans="4:24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</row>
    <row r="485" spans="4:24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</row>
    <row r="486" spans="4:24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</row>
    <row r="487" spans="4:24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</row>
    <row r="488" spans="4:24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</row>
    <row r="489" spans="4:24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</row>
    <row r="490" spans="4:24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</row>
    <row r="491" spans="4:24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</row>
    <row r="492" spans="4:24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</row>
    <row r="493" spans="4:24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</row>
    <row r="494" spans="4:24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</row>
    <row r="495" spans="4:24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</row>
    <row r="496" spans="4:24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</row>
    <row r="497" spans="4:24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</row>
    <row r="498" spans="4:24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</row>
    <row r="499" spans="4:24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</row>
    <row r="500" spans="4:24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</row>
    <row r="501" spans="4:24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</row>
    <row r="502" spans="4:24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</row>
    <row r="503" spans="4:24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</row>
    <row r="504" spans="4:24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</row>
    <row r="505" spans="4:24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</row>
    <row r="506" spans="4:24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</row>
    <row r="507" spans="4:24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</row>
    <row r="508" spans="4:24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</row>
    <row r="509" spans="4:24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</row>
    <row r="510" spans="4:24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</row>
    <row r="511" spans="4:24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</row>
    <row r="512" spans="4:24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</row>
    <row r="513" spans="4:24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</row>
    <row r="514" spans="4:24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</row>
    <row r="515" spans="4:24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</row>
    <row r="516" spans="4:24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</row>
    <row r="517" spans="4:24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</row>
    <row r="518" spans="4:24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</row>
    <row r="519" spans="4:24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</row>
    <row r="520" spans="4:24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</row>
    <row r="521" spans="4:24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</row>
    <row r="522" spans="4:24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</row>
    <row r="523" spans="4:24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</row>
    <row r="524" spans="4:24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</row>
    <row r="525" spans="4:24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</row>
    <row r="526" spans="4:24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</row>
    <row r="527" spans="4:24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</row>
    <row r="528" spans="4:24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</row>
    <row r="529" spans="4:24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</row>
    <row r="530" spans="4:24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</row>
    <row r="531" spans="4:24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</row>
    <row r="532" spans="4:24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</row>
    <row r="533" spans="4:24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</row>
    <row r="534" spans="4:24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</row>
    <row r="535" spans="4:24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</row>
    <row r="536" spans="4:24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</row>
    <row r="537" spans="4:24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</row>
    <row r="538" spans="4:24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</row>
    <row r="539" spans="4:24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</row>
    <row r="540" spans="4:24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</row>
    <row r="541" spans="4:24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</row>
    <row r="542" spans="4:24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</row>
    <row r="543" spans="4:24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</row>
    <row r="544" spans="4:24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</row>
    <row r="545" spans="4:24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</row>
    <row r="546" spans="4:24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</row>
    <row r="547" spans="4:24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</row>
    <row r="548" spans="4:24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</row>
    <row r="549" spans="4:24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</row>
    <row r="550" spans="4:24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</row>
    <row r="551" spans="4:24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</row>
    <row r="552" spans="4:24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</row>
    <row r="553" spans="4:24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</row>
    <row r="554" spans="4:24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</row>
    <row r="555" spans="4:24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</row>
    <row r="556" spans="4:24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</row>
    <row r="557" spans="4:24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</row>
    <row r="558" spans="4:24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</row>
    <row r="559" spans="4:24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</row>
    <row r="560" spans="4:24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</row>
    <row r="561" spans="4:24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</row>
    <row r="562" spans="4:24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</row>
    <row r="563" spans="4:24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</row>
    <row r="564" spans="4:24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</row>
    <row r="565" spans="4:24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</row>
    <row r="566" spans="4:24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</row>
    <row r="567" spans="4:24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</row>
    <row r="568" spans="4:24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</row>
    <row r="569" spans="4:24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</row>
    <row r="570" spans="4:24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</row>
    <row r="571" spans="4:24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</row>
    <row r="572" spans="4:24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</row>
    <row r="573" spans="4:24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</row>
    <row r="574" spans="4:24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</row>
    <row r="575" spans="4:24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</row>
    <row r="576" spans="4:24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</row>
    <row r="577" spans="4:24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</row>
    <row r="578" spans="4:24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</row>
    <row r="579" spans="4:24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</row>
    <row r="580" spans="4:24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</row>
    <row r="581" spans="4:24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</row>
    <row r="582" spans="4:24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</row>
    <row r="583" spans="4:24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</row>
    <row r="584" spans="4:24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</row>
    <row r="585" spans="4:24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</row>
    <row r="586" spans="4:24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</row>
    <row r="587" spans="4:24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</row>
    <row r="588" spans="4:24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</row>
    <row r="589" spans="4:24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</row>
    <row r="590" spans="4:24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</row>
    <row r="591" spans="4:24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</row>
    <row r="592" spans="4:24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</row>
    <row r="593" spans="4:24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</row>
    <row r="594" spans="4:24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</row>
    <row r="595" spans="4:24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</row>
    <row r="596" spans="4:24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</row>
    <row r="597" spans="4:24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</row>
    <row r="598" spans="4:24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</row>
    <row r="599" spans="4:24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</row>
    <row r="600" spans="4:24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</row>
    <row r="601" spans="4:24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</row>
    <row r="602" spans="4:24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</row>
    <row r="603" spans="4:24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</row>
    <row r="604" spans="4:24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</row>
    <row r="605" spans="4:24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</row>
    <row r="606" spans="4:24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</row>
    <row r="607" spans="4:24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</row>
    <row r="608" spans="4:24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</row>
    <row r="609" spans="4:24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</row>
    <row r="610" spans="4:24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</row>
    <row r="611" spans="4:24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</row>
    <row r="612" spans="4:24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</row>
    <row r="613" spans="4:24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</row>
    <row r="614" spans="4:24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</row>
    <row r="615" spans="4:24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</row>
    <row r="616" spans="4:24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</row>
    <row r="617" spans="4:24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</row>
    <row r="618" spans="4:24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</row>
    <row r="619" spans="4:24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</row>
    <row r="620" spans="4:24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</row>
    <row r="621" spans="4:24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</row>
    <row r="622" spans="4:24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</row>
    <row r="623" spans="4:24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</row>
    <row r="624" spans="4:24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</row>
    <row r="625" spans="4:24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</row>
    <row r="626" spans="4:24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</row>
    <row r="627" spans="4:24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</row>
    <row r="628" spans="4:24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</row>
    <row r="629" spans="4:24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</row>
    <row r="630" spans="4:24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</row>
    <row r="631" spans="4:24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</row>
    <row r="632" spans="4:24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</row>
    <row r="633" spans="4:24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</row>
    <row r="634" spans="4:24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</row>
    <row r="635" spans="4:24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</row>
    <row r="636" spans="4:24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</row>
    <row r="637" spans="4:24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</row>
    <row r="638" spans="4:24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</row>
    <row r="639" spans="4:24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</row>
    <row r="640" spans="4:24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</row>
    <row r="641" spans="4:24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</row>
    <row r="642" spans="4:24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</row>
    <row r="643" spans="4:24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</row>
    <row r="644" spans="4:24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</row>
    <row r="645" spans="4:24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</row>
    <row r="646" spans="4:24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</row>
    <row r="647" spans="4:24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</row>
    <row r="648" spans="4:24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</row>
    <row r="649" spans="4:24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</row>
    <row r="650" spans="4:24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</row>
    <row r="651" spans="4:24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</row>
    <row r="652" spans="4:24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</row>
    <row r="653" spans="4:24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</row>
    <row r="654" spans="4:24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</row>
    <row r="655" spans="4:24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</row>
    <row r="656" spans="4:24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</row>
    <row r="657" spans="4:24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</row>
    <row r="658" spans="4:24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</row>
    <row r="659" spans="4:24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</row>
    <row r="660" spans="4:24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</row>
    <row r="661" spans="4:24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</row>
    <row r="662" spans="4:24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</row>
    <row r="663" spans="4:24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</row>
    <row r="664" spans="4:24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</row>
    <row r="665" spans="4:24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</row>
    <row r="666" spans="4:24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</row>
    <row r="667" spans="4:24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</row>
    <row r="668" spans="4:24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</row>
    <row r="669" spans="4:24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</row>
    <row r="670" spans="4:24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</row>
    <row r="671" spans="4:24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</row>
    <row r="672" spans="4:24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</row>
    <row r="673" spans="4:24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</row>
    <row r="674" spans="4:24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</row>
    <row r="675" spans="4:24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</row>
    <row r="676" spans="4:24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</row>
    <row r="677" spans="4:24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</row>
    <row r="678" spans="4:24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</row>
    <row r="679" spans="4:24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</row>
    <row r="680" spans="4:24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</row>
    <row r="681" spans="4:24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</row>
    <row r="682" spans="4:24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</row>
    <row r="683" spans="4:24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</row>
    <row r="684" spans="4:24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</row>
    <row r="685" spans="4:24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</row>
    <row r="686" spans="4:24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</row>
    <row r="687" spans="4:24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</row>
    <row r="688" spans="4:24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</row>
    <row r="689" spans="4:24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</row>
    <row r="690" spans="4:24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</row>
    <row r="691" spans="4:24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</row>
    <row r="692" spans="4:24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</row>
    <row r="693" spans="4:24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</row>
    <row r="694" spans="4:24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</row>
    <row r="695" spans="4:24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</row>
    <row r="696" spans="4:24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</row>
    <row r="697" spans="4:24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</row>
    <row r="698" spans="4:24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</row>
    <row r="699" spans="4:24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</row>
    <row r="700" spans="4:24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</row>
    <row r="701" spans="4:24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</row>
    <row r="702" spans="4:24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</row>
    <row r="703" spans="4:24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</row>
    <row r="704" spans="4:24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</row>
    <row r="705" spans="4:24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</row>
    <row r="706" spans="4:24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</row>
    <row r="707" spans="4:24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</row>
    <row r="708" spans="4:24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</row>
    <row r="709" spans="4:24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</row>
    <row r="710" spans="4:24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</row>
    <row r="711" spans="4:24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</row>
    <row r="712" spans="4:24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</row>
    <row r="713" spans="4:24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</row>
    <row r="714" spans="4:24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</row>
    <row r="715" spans="4:24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</row>
    <row r="716" spans="4:24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</row>
    <row r="717" spans="4:24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</row>
    <row r="718" spans="4:24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</row>
    <row r="719" spans="4:24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</row>
    <row r="720" spans="4:24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</row>
    <row r="721" spans="4:24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</row>
    <row r="722" spans="4:24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</row>
    <row r="723" spans="4:24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</row>
    <row r="724" spans="4:24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</row>
    <row r="725" spans="4:24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</row>
    <row r="726" spans="4:24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</row>
    <row r="727" spans="4:24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</row>
    <row r="728" spans="4:24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</row>
    <row r="729" spans="4:24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</row>
    <row r="730" spans="4:24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</row>
    <row r="731" spans="4:24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</row>
    <row r="732" spans="4:24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</row>
    <row r="733" spans="4:24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</row>
    <row r="734" spans="4:24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</row>
    <row r="735" spans="4:24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</row>
    <row r="736" spans="4:24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</row>
    <row r="737" spans="4:24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</row>
    <row r="738" spans="4:24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</row>
    <row r="739" spans="4:24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</row>
    <row r="740" spans="4:24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</row>
    <row r="741" spans="4:24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</row>
    <row r="742" spans="4:24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</row>
    <row r="743" spans="4:24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</row>
    <row r="744" spans="4:24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</row>
    <row r="745" spans="4:24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</row>
    <row r="746" spans="4:24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</row>
    <row r="747" spans="4:24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</row>
    <row r="748" spans="4:24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</row>
    <row r="749" spans="4:24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</row>
    <row r="750" spans="4:24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</row>
    <row r="751" spans="4:24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</row>
    <row r="752" spans="4:24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</row>
    <row r="753" spans="4:24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</row>
    <row r="754" spans="4:24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</row>
    <row r="755" spans="4:24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</row>
    <row r="756" spans="4:24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</row>
    <row r="757" spans="4:24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</row>
    <row r="758" spans="4:24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</row>
    <row r="759" spans="4:24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</row>
    <row r="760" spans="4:24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</row>
    <row r="761" spans="4:24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</row>
    <row r="762" spans="4:24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</row>
    <row r="763" spans="4:24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</row>
    <row r="764" spans="4:24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</row>
    <row r="765" spans="4:24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</row>
    <row r="766" spans="4:24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</row>
    <row r="767" spans="4:24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</row>
    <row r="768" spans="4:24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</row>
    <row r="769" spans="4:24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</row>
    <row r="770" spans="4:24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</row>
    <row r="771" spans="4:24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</row>
    <row r="772" spans="4:24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</row>
    <row r="773" spans="4:24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</row>
    <row r="774" spans="4:24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</row>
    <row r="775" spans="4:24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</row>
    <row r="776" spans="4:24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</row>
    <row r="777" spans="4:24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</row>
    <row r="778" spans="4:24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</row>
    <row r="779" spans="4:24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</row>
    <row r="780" spans="4:24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</row>
    <row r="781" spans="4:24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</row>
    <row r="782" spans="4:24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</row>
    <row r="783" spans="4:24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</row>
    <row r="784" spans="4:24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</row>
    <row r="785" spans="4:24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</row>
    <row r="786" spans="4:24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</row>
    <row r="787" spans="4:24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</row>
    <row r="788" spans="4:24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</row>
    <row r="789" spans="4:24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</row>
    <row r="790" spans="4:24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</row>
    <row r="791" spans="4:24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</row>
    <row r="792" spans="4:24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</row>
    <row r="793" spans="4:24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</row>
    <row r="794" spans="4:24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</row>
    <row r="795" spans="4:24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</row>
    <row r="796" spans="4:24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</row>
    <row r="797" spans="4:24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</row>
    <row r="798" spans="4:24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</row>
    <row r="799" spans="4:24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</row>
    <row r="800" spans="4:24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</row>
    <row r="801" spans="4:24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</row>
    <row r="802" spans="4:24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</row>
    <row r="803" spans="4:24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</row>
    <row r="804" spans="4:24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</row>
    <row r="805" spans="4:24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</row>
    <row r="806" spans="4:24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</row>
    <row r="807" spans="4:24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</row>
    <row r="808" spans="4:24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</row>
    <row r="809" spans="4:24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</row>
    <row r="810" spans="4:24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</row>
    <row r="811" spans="4:24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</row>
    <row r="812" spans="4:24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</row>
    <row r="813" spans="4:24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</row>
    <row r="814" spans="4:24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</row>
    <row r="815" spans="4:24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</row>
    <row r="816" spans="4:24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</row>
    <row r="817" spans="4:24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</row>
    <row r="818" spans="4:24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</row>
    <row r="819" spans="4:24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</row>
    <row r="820" spans="4:24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</row>
    <row r="821" spans="4:24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</row>
    <row r="822" spans="4:24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</row>
    <row r="823" spans="4:24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</row>
    <row r="824" spans="4:24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</row>
    <row r="825" spans="4:24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</row>
    <row r="826" spans="4:24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</row>
    <row r="827" spans="4:24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</row>
    <row r="828" spans="4:24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</row>
    <row r="829" spans="4:24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</row>
    <row r="830" spans="4:24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</row>
    <row r="831" spans="4:24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</row>
    <row r="832" spans="4:24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</row>
    <row r="833" spans="4:24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</row>
    <row r="834" spans="4:24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</row>
    <row r="835" spans="4:24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</row>
    <row r="836" spans="4:24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</row>
    <row r="837" spans="4:24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</row>
    <row r="838" spans="4:24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</row>
    <row r="839" spans="4:24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</row>
    <row r="840" spans="4:24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</row>
    <row r="841" spans="4:24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</row>
    <row r="842" spans="4:24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</row>
    <row r="843" spans="4:24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</row>
    <row r="844" spans="4:24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</row>
    <row r="845" spans="4:24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</row>
    <row r="846" spans="4:24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</row>
    <row r="847" spans="4:24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</row>
    <row r="848" spans="4:24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</row>
    <row r="849" spans="4:24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</row>
    <row r="850" spans="4:24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</row>
    <row r="851" spans="4:24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</row>
    <row r="852" spans="4:24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</row>
    <row r="853" spans="4:24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</row>
    <row r="854" spans="4:24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</row>
    <row r="855" spans="4:24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</row>
    <row r="856" spans="4:24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</row>
    <row r="857" spans="4:24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</row>
    <row r="858" spans="4:24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</row>
    <row r="859" spans="4:24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</row>
    <row r="860" spans="4:24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</row>
    <row r="861" spans="4:24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</row>
    <row r="862" spans="4:24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</row>
    <row r="863" spans="4:24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</row>
    <row r="864" spans="4:24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</row>
    <row r="865" spans="4:24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</row>
    <row r="866" spans="4:24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</row>
    <row r="867" spans="4:24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</row>
    <row r="868" spans="4:24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</row>
    <row r="869" spans="4:24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</row>
    <row r="870" spans="4:24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</row>
    <row r="871" spans="4:24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</row>
    <row r="872" spans="4:24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</row>
    <row r="873" spans="4:24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</row>
    <row r="874" spans="4:24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</row>
    <row r="875" spans="4:24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</row>
    <row r="876" spans="4:24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</row>
    <row r="877" spans="4:24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</row>
    <row r="878" spans="4:24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</row>
    <row r="879" spans="4:24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</row>
    <row r="880" spans="4:24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</row>
    <row r="881" spans="4:24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</row>
    <row r="882" spans="4:24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</row>
    <row r="883" spans="4:24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</row>
    <row r="884" spans="4:24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</row>
    <row r="885" spans="4:24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</row>
    <row r="886" spans="4:24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</row>
    <row r="887" spans="4:24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</row>
    <row r="888" spans="4:24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</row>
    <row r="889" spans="4:24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</row>
    <row r="890" spans="4:24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</row>
    <row r="891" spans="4:24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</row>
    <row r="892" spans="4:24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</row>
    <row r="893" spans="4:24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</row>
    <row r="894" spans="4:24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</row>
    <row r="895" spans="4:24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</row>
    <row r="896" spans="4:24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</row>
    <row r="897" spans="4:24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</row>
    <row r="898" spans="4:24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</row>
    <row r="899" spans="4:24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</row>
    <row r="900" spans="4:24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</row>
    <row r="901" spans="4:24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</row>
    <row r="902" spans="4:24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</row>
    <row r="903" spans="4:24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</row>
    <row r="904" spans="4:24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</row>
    <row r="905" spans="4:24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</row>
    <row r="906" spans="4:24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</row>
    <row r="907" spans="4:24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</row>
    <row r="908" spans="4:24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</row>
    <row r="909" spans="4:24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</row>
    <row r="910" spans="4:24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</row>
    <row r="911" spans="4:24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</row>
    <row r="912" spans="4:24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</row>
    <row r="913" spans="4:24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</row>
    <row r="914" spans="4:24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</row>
    <row r="915" spans="4:24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</row>
    <row r="916" spans="4:24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</row>
    <row r="917" spans="4:24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</row>
    <row r="918" spans="4:24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</row>
    <row r="919" spans="4:24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</row>
    <row r="920" spans="4:24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</row>
    <row r="921" spans="4:24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</row>
    <row r="922" spans="4:24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</row>
    <row r="923" spans="4:24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</row>
    <row r="924" spans="4:24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</row>
    <row r="925" spans="4:24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</row>
    <row r="926" spans="4:24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</row>
    <row r="927" spans="4:24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</row>
    <row r="928" spans="4:24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</row>
    <row r="929" spans="4:24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</row>
    <row r="930" spans="4:24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</row>
    <row r="931" spans="4:24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</row>
    <row r="932" spans="4:24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</row>
    <row r="933" spans="4:24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</row>
    <row r="934" spans="4:24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</row>
    <row r="935" spans="4:24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</row>
    <row r="936" spans="4:24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</row>
    <row r="937" spans="4:24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</row>
    <row r="938" spans="4:24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</row>
    <row r="939" spans="4:24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</row>
    <row r="940" spans="4:24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</row>
    <row r="941" spans="4:24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</row>
    <row r="942" spans="4:24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</row>
    <row r="943" spans="4:24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</row>
    <row r="944" spans="4:24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</row>
    <row r="945" spans="4:24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</row>
    <row r="946" spans="4:24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</row>
    <row r="947" spans="4:24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</row>
    <row r="948" spans="4:24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</row>
    <row r="949" spans="4:24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</row>
    <row r="950" spans="4:24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</row>
    <row r="951" spans="4:24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</row>
    <row r="952" spans="4:24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</row>
    <row r="953" spans="4:24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</row>
    <row r="954" spans="4:24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</row>
    <row r="955" spans="4:24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</row>
    <row r="956" spans="4:24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</row>
    <row r="957" spans="4:24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</row>
    <row r="958" spans="4:24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</row>
    <row r="959" spans="4:24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</row>
    <row r="960" spans="4:24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</row>
    <row r="961" spans="4:24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</row>
    <row r="962" spans="4:24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</row>
    <row r="963" spans="4:24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</row>
    <row r="964" spans="4:24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</row>
    <row r="965" spans="4:24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</row>
    <row r="966" spans="4:24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</row>
    <row r="967" spans="4:24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</row>
    <row r="968" spans="4:24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</row>
    <row r="969" spans="4:24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</row>
    <row r="970" spans="4:24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</row>
    <row r="971" spans="4:24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</row>
    <row r="972" spans="4:24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</row>
    <row r="973" spans="4:24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</row>
    <row r="974" spans="4:24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</row>
    <row r="975" spans="4:24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</row>
    <row r="976" spans="4:24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</row>
    <row r="977" spans="4:24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</row>
    <row r="978" spans="4:24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</row>
    <row r="979" spans="4:24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</row>
    <row r="980" spans="4:24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</row>
    <row r="981" spans="4:24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</row>
    <row r="982" spans="4:24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</row>
    <row r="983" spans="4:24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</row>
    <row r="984" spans="4:24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</row>
    <row r="985" spans="4:24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</row>
    <row r="986" spans="4:24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</row>
    <row r="987" spans="4:24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</row>
    <row r="988" spans="4:24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</row>
    <row r="989" spans="4:24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</row>
    <row r="990" spans="4:24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</row>
    <row r="991" spans="4:24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</row>
    <row r="992" spans="4:24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</row>
    <row r="993" spans="4:24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</row>
    <row r="994" spans="4:24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</row>
    <row r="995" spans="4:24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</row>
    <row r="996" spans="4:24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</row>
    <row r="997" spans="4:24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</row>
    <row r="998" spans="4:24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</row>
    <row r="999" spans="4:24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</row>
    <row r="1000" spans="4:24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30" width="15.7109375" style="2" customWidth="1"/>
    <col min="31" max="16384" width="9.140625" style="2"/>
  </cols>
  <sheetData>
    <row r="1" spans="1:30" x14ac:dyDescent="0.3">
      <c r="A1" s="1" t="s">
        <v>133</v>
      </c>
    </row>
    <row r="3" spans="1:30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0" ht="67.5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 aged 16 to 74</v>
      </c>
      <c r="N4" s="6" t="str">
        <f>data!H8</f>
        <v>Economically active</v>
      </c>
      <c r="O4" s="6" t="str">
        <f>data!I8</f>
        <v>Economically active: In employment</v>
      </c>
      <c r="P4" s="6" t="str">
        <f>data!J8</f>
        <v>Economically active: Employee: Part-time</v>
      </c>
      <c r="Q4" s="6" t="str">
        <f>data!K8</f>
        <v>Economically active: Employee: Full-time</v>
      </c>
      <c r="R4" s="6" t="str">
        <f>data!L8</f>
        <v>Economically active: Self-employed</v>
      </c>
      <c r="S4" s="6" t="str">
        <f>data!M8</f>
        <v>Economically active: Unemployed</v>
      </c>
      <c r="T4" s="6" t="str">
        <f>data!N8</f>
        <v>Economically active: Full-time student</v>
      </c>
      <c r="U4" s="6" t="str">
        <f>data!O8</f>
        <v>Economically Inactive</v>
      </c>
      <c r="V4" s="6" t="str">
        <f>data!P8</f>
        <v>Economically inactive: Retired</v>
      </c>
      <c r="W4" s="6" t="str">
        <f>data!Q8</f>
        <v>Economically inactive: Student (including full-time students)</v>
      </c>
      <c r="X4" s="6" t="str">
        <f>data!R8</f>
        <v>Economically inactive: Looking after home or family</v>
      </c>
      <c r="Y4" s="6" t="str">
        <f>data!S8</f>
        <v>Economically inactive: Long-term sick or disabled</v>
      </c>
      <c r="Z4" s="6" t="str">
        <f>data!T8</f>
        <v>Economically inactive: Other</v>
      </c>
      <c r="AA4" s="6" t="str">
        <f>data!U8</f>
        <v>Unemployed: Age 16 to 24</v>
      </c>
      <c r="AB4" s="6" t="str">
        <f>data!V8</f>
        <v>Unemployed: Age 50 to 74</v>
      </c>
      <c r="AC4" s="6" t="str">
        <f>data!W8</f>
        <v>Unemployed: Never worked</v>
      </c>
      <c r="AD4" s="6" t="str">
        <f>data!X8</f>
        <v>Long-term unemployed</v>
      </c>
    </row>
    <row r="5" spans="1:30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160</v>
      </c>
      <c r="L5" s="4" t="str">
        <f>IF(ISERROR(VLOOKUP(I5,E5:F302,2,FALSE)),"",VLOOKUP(I5,E5:F302,2,FALSE))</f>
        <v>E04003492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73.8</v>
      </c>
      <c r="O5" s="7">
        <f>IF(ISERROR(VLOOKUP($L$5,data!$E$9:$T$600,5,FALSE)),"",VLOOKUP($L$5,data!$E$9:$T$600,5,FALSE))</f>
        <v>68.2</v>
      </c>
      <c r="P5" s="7">
        <f>IF(ISERROR(VLOOKUP($L$5,data!$E$9:$T$600,6,FALSE)),"",VLOOKUP($L$5,data!$E$9:$T$600,6,FALSE))</f>
        <v>15.2</v>
      </c>
      <c r="Q5" s="7">
        <f>IF(ISERROR(VLOOKUP($L$5,data!$E$9:$T$600,7,FALSE)),"",VLOOKUP($L$5,data!$E$9:$T$600,7,FALSE))</f>
        <v>33</v>
      </c>
      <c r="R5" s="7">
        <f>IF(ISERROR(VLOOKUP($L$5,data!$E$9:$T$600,8,FALSE)),"",VLOOKUP($L$5,data!$E$9:$T$600,8,FALSE))</f>
        <v>20</v>
      </c>
      <c r="S5" s="7">
        <f>IF(ISERROR(VLOOKUP($L$5,data!$E$9:$T$600,9,FALSE)),"",VLOOKUP($L$5,data!$E$9:$T$600,9,FALSE))</f>
        <v>2.2999999999999998</v>
      </c>
      <c r="T5" s="7">
        <f>IF(ISERROR(VLOOKUP($L$5,data!$E$9:$T$600,10,FALSE)),"",VLOOKUP($L$5,data!$E$9:$T$600,10,FALSE))</f>
        <v>3.4</v>
      </c>
      <c r="U5" s="7">
        <f>IF(ISERROR(VLOOKUP($L$5,data!$E$9:$T$600,11,FALSE)),"",VLOOKUP($L$5,data!$E$9:$T$600,11,FALSE))</f>
        <v>26.2</v>
      </c>
      <c r="V5" s="7">
        <f>IF(ISERROR(VLOOKUP($L$5,data!$E$9:$T$600,12,FALSE)),"",VLOOKUP($L$5,data!$E$9:$T$600,12,FALSE))</f>
        <v>14.9</v>
      </c>
      <c r="W5" s="7">
        <f>IF(ISERROR(VLOOKUP($L$5,data!$E$9:$T$600,13,FALSE)),"",VLOOKUP($L$5,data!$E$9:$T$600,13,FALSE))</f>
        <v>2.8</v>
      </c>
      <c r="X5" s="7">
        <f>IF(ISERROR(VLOOKUP($L$5,data!$E$9:$T$600,14,FALSE)),"",VLOOKUP($L$5,data!$E$9:$T$600,14,FALSE))</f>
        <v>2.5</v>
      </c>
      <c r="Y5" s="7">
        <f>IF(ISERROR(VLOOKUP($L$5,data!$E$9:$T$600,15,FALSE)),"",VLOOKUP($L$5,data!$E$9:$T$600,15,FALSE))</f>
        <v>3.9</v>
      </c>
      <c r="Z5" s="7">
        <f>IF(ISERROR(VLOOKUP($L$5,data!$E$9:$X$600,16,FALSE)),"",VLOOKUP($L$5,data!$E$9:$X$600,16,FALSE))</f>
        <v>2</v>
      </c>
      <c r="AA5" s="7">
        <f>IF(ISERROR(VLOOKUP($L$5,data!$E$9:$X$600,17,FALSE)),"",VLOOKUP($L$5,data!$E$9:$X$600,17,FALSE))</f>
        <v>0.3</v>
      </c>
      <c r="AB5" s="7">
        <f>IF(ISERROR(VLOOKUP($L$5,data!$E$9:$X$600,18,FALSE)),"",VLOOKUP($L$5,data!$E$9:$X$600,18,FALSE))</f>
        <v>0.3</v>
      </c>
      <c r="AC5" s="7">
        <f>IF(ISERROR(VLOOKUP($L$5,data!$E$9:$X$600,19,FALSE)),"",VLOOKUP($L$5,data!$E$9:$X$600,19,FALSE))</f>
        <v>0.3</v>
      </c>
      <c r="AD5" s="7">
        <f>IF(ISERROR(VLOOKUP($L$5,data!$E$9:$X$600,20,FALSE)),"",VLOOKUP($L$5,data!$E$9:$X$600,20,FALSE))</f>
        <v>0.8</v>
      </c>
    </row>
    <row r="6" spans="1:30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68.099999999999994</v>
      </c>
      <c r="O7" s="7">
        <f>IF(ISERROR(VLOOKUP($L$7,data!$E$9:$T$600,5,FALSE)),"",VLOOKUP($L$7,data!$E$9:$T$600,5,FALSE))</f>
        <v>63</v>
      </c>
      <c r="P7" s="7">
        <f>IF(ISERROR(VLOOKUP($L$7,data!$E$9:$T$600,6,FALSE)),"",VLOOKUP($L$7,data!$E$9:$T$600,6,FALSE))</f>
        <v>15.8</v>
      </c>
      <c r="Q7" s="7">
        <f>IF(ISERROR(VLOOKUP($L$7,data!$E$9:$T$600,7,FALSE)),"",VLOOKUP($L$7,data!$E$9:$T$600,7,FALSE))</f>
        <v>34.700000000000003</v>
      </c>
      <c r="R7" s="7">
        <f>IF(ISERROR(VLOOKUP($L$7,data!$E$9:$T$600,8,FALSE)),"",VLOOKUP($L$7,data!$E$9:$T$600,8,FALSE))</f>
        <v>12.5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2.4</v>
      </c>
      <c r="U7" s="7">
        <f>IF(ISERROR(VLOOKUP($L$7,data!$E$9:$T$600,11,FALSE)),"",VLOOKUP($L$7,data!$E$9:$T$600,11,FALSE))</f>
        <v>31.9</v>
      </c>
      <c r="V7" s="7">
        <f>IF(ISERROR(VLOOKUP($L$7,data!$E$9:$T$600,12,FALSE)),"",VLOOKUP($L$7,data!$E$9:$T$600,12,FALSE))</f>
        <v>20.3</v>
      </c>
      <c r="W7" s="7">
        <f>IF(ISERROR(VLOOKUP($L$7,data!$E$9:$T$600,13,FALSE)),"",VLOOKUP($L$7,data!$E$9:$T$600,13,FALSE))</f>
        <v>3.2</v>
      </c>
      <c r="X7" s="7">
        <f>IF(ISERROR(VLOOKUP($L$7,data!$E$9:$T$600,14,FALSE)),"",VLOOKUP($L$7,data!$E$9:$T$600,14,FALSE))</f>
        <v>3.6</v>
      </c>
      <c r="Y7" s="7">
        <f>IF(ISERROR(VLOOKUP($L$7,data!$E$9:$T$600,15,FALSE)),"",VLOOKUP($L$7,data!$E$9:$T$600,15,FALSE))</f>
        <v>3.1</v>
      </c>
      <c r="Z7" s="7">
        <f>IF(ISERROR(VLOOKUP($L$7,data!$E$9:$X$600,16,FALSE)),"",VLOOKUP($L$7,data!$E$9:$X$600,16,FALSE))</f>
        <v>1.7</v>
      </c>
      <c r="AA7" s="7">
        <f>IF(ISERROR(VLOOKUP($L$7,data!$E$9:$X$600,17,FALSE)),"",VLOOKUP($L$7,data!$E$9:$X$600,17,FALSE))</f>
        <v>0.8</v>
      </c>
      <c r="AB7" s="7">
        <f>IF(ISERROR(VLOOKUP($L$7,data!$E$9:$X$600,18,FALSE)),"",VLOOKUP($L$7,data!$E$9:$X$600,18,FALSE))</f>
        <v>0.7</v>
      </c>
      <c r="AC7" s="7">
        <f>IF(ISERROR(VLOOKUP($L$7,data!$E$9:$X$600,19,FALSE)),"",VLOOKUP($L$7,data!$E$9:$X$600,19,FALSE))</f>
        <v>0.2</v>
      </c>
      <c r="AD7" s="7">
        <f>IF(ISERROR(VLOOKUP($L$7,data!$E$9:$X$600,20,FALSE)),"",VLOOKUP($L$7,data!$E$9:$X$600,20,FALSE))</f>
        <v>1</v>
      </c>
    </row>
    <row r="8" spans="1:30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67.599999999999994</v>
      </c>
      <c r="O8" s="7">
        <f>IF(ISERROR(VLOOKUP($L$8,data!$E$9:$T$600,5,FALSE)),"",VLOOKUP($L$8,data!$E$9:$T$600,5,FALSE))</f>
        <v>63</v>
      </c>
      <c r="P8" s="7">
        <f>IF(ISERROR(VLOOKUP($L$8,data!$E$9:$T$600,6,FALSE)),"",VLOOKUP($L$8,data!$E$9:$T$600,6,FALSE))</f>
        <v>15.5</v>
      </c>
      <c r="Q8" s="7">
        <f>IF(ISERROR(VLOOKUP($L$8,data!$E$9:$T$600,7,FALSE)),"",VLOOKUP($L$8,data!$E$9:$T$600,7,FALSE))</f>
        <v>32.9</v>
      </c>
      <c r="R8" s="7">
        <f>IF(ISERROR(VLOOKUP($L$8,data!$E$9:$T$600,8,FALSE)),"",VLOOKUP($L$8,data!$E$9:$T$600,8,FALSE))</f>
        <v>14.6</v>
      </c>
      <c r="S8" s="7">
        <f>IF(ISERROR(VLOOKUP($L$8,data!$E$9:$T$600,9,FALSE)),"",VLOOKUP($L$8,data!$E$9:$T$600,9,FALSE))</f>
        <v>2.2999999999999998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32.4</v>
      </c>
      <c r="V8" s="7">
        <f>IF(ISERROR(VLOOKUP($L$8,data!$E$9:$T$600,12,FALSE)),"",VLOOKUP($L$8,data!$E$9:$T$600,12,FALSE))</f>
        <v>21.2</v>
      </c>
      <c r="W8" s="7">
        <f>IF(ISERROR(VLOOKUP($L$8,data!$E$9:$T$600,13,FALSE)),"",VLOOKUP($L$8,data!$E$9:$T$600,13,FALSE))</f>
        <v>3.4</v>
      </c>
      <c r="X8" s="7">
        <f>IF(ISERROR(VLOOKUP($L$8,data!$E$9:$T$600,14,FALSE)),"",VLOOKUP($L$8,data!$E$9:$T$600,14,FALSE))</f>
        <v>3.4</v>
      </c>
      <c r="Y8" s="7">
        <f>IF(ISERROR(VLOOKUP($L$8,data!$E$9:$T$600,15,FALSE)),"",VLOOKUP($L$8,data!$E$9:$T$600,15,FALSE))</f>
        <v>2.9</v>
      </c>
      <c r="Z8" s="7">
        <f>IF(ISERROR(VLOOKUP($L$8,data!$E$9:$X$600,16,FALSE)),"",VLOOKUP($L$8,data!$E$9:$X$600,16,FALSE))</f>
        <v>1.5</v>
      </c>
      <c r="AA8" s="7">
        <f>IF(ISERROR(VLOOKUP($L$8,data!$E$9:$X$600,17,FALSE)),"",VLOOKUP($L$8,data!$E$9:$X$600,17,FALSE))</f>
        <v>0.6</v>
      </c>
      <c r="AB8" s="7">
        <f>IF(ISERROR(VLOOKUP($L$8,data!$E$9:$X$600,18,FALSE)),"",VLOOKUP($L$8,data!$E$9:$X$600,18,FALSE))</f>
        <v>0.7</v>
      </c>
      <c r="AC8" s="7">
        <f>IF(ISERROR(VLOOKUP($L$8,data!$E$9:$X$600,19,FALSE)),"",VLOOKUP($L$8,data!$E$9:$X$600,19,FALSE))</f>
        <v>0.2</v>
      </c>
      <c r="AD8" s="7">
        <f>IF(ISERROR(VLOOKUP($L$8,data!$E$9:$X$600,20,FALSE)),"",VLOOKUP($L$8,data!$E$9:$X$600,20,FALSE))</f>
        <v>0.9</v>
      </c>
    </row>
    <row r="9" spans="1:30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130</v>
      </c>
      <c r="M10" s="7">
        <v>100</v>
      </c>
      <c r="N10" s="7">
        <v>70.768932038834961</v>
      </c>
      <c r="O10" s="7">
        <v>65.258252427184459</v>
      </c>
      <c r="P10" s="7">
        <v>14.820388349514563</v>
      </c>
      <c r="Q10" s="7">
        <v>38.071844660194174</v>
      </c>
      <c r="R10" s="7">
        <v>12.355339805825244</v>
      </c>
      <c r="S10" s="7">
        <v>3.058252427184466</v>
      </c>
      <c r="T10" s="7">
        <v>2.4495145631067969</v>
      </c>
      <c r="U10" s="7">
        <v>29.231067961165046</v>
      </c>
      <c r="V10" s="7">
        <v>17.245631067961167</v>
      </c>
      <c r="W10" s="7">
        <v>3.5708737864077675</v>
      </c>
      <c r="X10" s="7">
        <v>3.7398058252427191</v>
      </c>
      <c r="Y10" s="7">
        <v>3.0621359223300968</v>
      </c>
      <c r="Z10" s="7">
        <v>1.6233009708737862</v>
      </c>
      <c r="AA10" s="7">
        <v>0.8689320388349514</v>
      </c>
      <c r="AB10" s="7">
        <v>0.72233009708737883</v>
      </c>
      <c r="AC10" s="7">
        <v>0.34660194174757286</v>
      </c>
      <c r="AD10" s="7">
        <v>1.1475728155339804</v>
      </c>
    </row>
    <row r="11" spans="1:30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131</v>
      </c>
      <c r="M11" s="7">
        <v>100</v>
      </c>
      <c r="N11" s="7">
        <v>71.174545454545452</v>
      </c>
      <c r="O11" s="7">
        <v>64.756363636363631</v>
      </c>
      <c r="P11" s="7">
        <v>14.530909090909093</v>
      </c>
      <c r="Q11" s="7">
        <v>39.792727272727262</v>
      </c>
      <c r="R11" s="7">
        <v>10.438181818181821</v>
      </c>
      <c r="S11" s="7">
        <v>3.5745454545454538</v>
      </c>
      <c r="T11" s="7">
        <v>2.8418181818181805</v>
      </c>
      <c r="U11" s="7">
        <v>28.825454545454544</v>
      </c>
      <c r="V11" s="7">
        <v>15.416363636363634</v>
      </c>
      <c r="W11" s="7">
        <v>4.28</v>
      </c>
      <c r="X11" s="7">
        <v>3.996363636363637</v>
      </c>
      <c r="Y11" s="7">
        <v>3.3727272727272721</v>
      </c>
      <c r="Z11" s="7">
        <v>1.7636363636363639</v>
      </c>
      <c r="AA11" s="7">
        <v>1.0236363636363637</v>
      </c>
      <c r="AB11" s="7">
        <v>0.75090909090909108</v>
      </c>
      <c r="AC11" s="7">
        <v>0.45090909090909098</v>
      </c>
      <c r="AD11" s="7">
        <v>1.3690909090909091</v>
      </c>
    </row>
    <row r="12" spans="1:30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132</v>
      </c>
      <c r="M12" s="7">
        <v>100</v>
      </c>
      <c r="N12" s="7">
        <v>70.086904761904776</v>
      </c>
      <c r="O12" s="7">
        <v>61.772023809523823</v>
      </c>
      <c r="P12" s="7">
        <v>13.429166666666665</v>
      </c>
      <c r="Q12" s="7">
        <v>39.292261904761908</v>
      </c>
      <c r="R12" s="7">
        <v>9.0535714285714288</v>
      </c>
      <c r="S12" s="7">
        <v>4.6857142857142868</v>
      </c>
      <c r="T12" s="7">
        <v>3.6220238095238102</v>
      </c>
      <c r="U12" s="7">
        <v>29.913095238095242</v>
      </c>
      <c r="V12" s="7">
        <v>12.696428571428571</v>
      </c>
      <c r="W12" s="7">
        <v>6.1452380952380956</v>
      </c>
      <c r="X12" s="7">
        <v>4.4964285714285719</v>
      </c>
      <c r="Y12" s="7">
        <v>4.2976190476190474</v>
      </c>
      <c r="Z12" s="7">
        <v>2.2827380952380953</v>
      </c>
      <c r="AA12" s="7">
        <v>1.2964285714285713</v>
      </c>
      <c r="AB12" s="7">
        <v>0.83333333333333315</v>
      </c>
      <c r="AC12" s="7">
        <v>0.76726190476190481</v>
      </c>
      <c r="AD12" s="7">
        <v>1.8571428571428572</v>
      </c>
    </row>
    <row r="13" spans="1:30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30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30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30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AD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2016-02-17T09:55:55Z</dcterms:modified>
</cp:coreProperties>
</file>